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viel.s\Desktop\DIARIO DI BORDO\CORRUZIONE\PPCT  2018\"/>
    </mc:Choice>
  </mc:AlternateContent>
  <bookViews>
    <workbookView xWindow="0" yWindow="0" windowWidth="20490" windowHeight="7155"/>
  </bookViews>
  <sheets>
    <sheet name="RPCT" sheetId="1" r:id="rId1"/>
    <sheet name="Criteri valutazione rischio" sheetId="2" r:id="rId2"/>
  </sheets>
  <definedNames>
    <definedName name="_xlnm._FilterDatabase" localSheetId="0" hidden="1">RPCT!$A$1:$J$54</definedName>
    <definedName name="_xlnm.Print_Area" localSheetId="0">RPCT!$A$1:$I$26</definedName>
    <definedName name="_xlnm.Print_Titles" localSheetId="0">RPCT!$1:$1</definedName>
  </definedNames>
  <calcPr calcId="162913"/>
</workbook>
</file>

<file path=xl/calcChain.xml><?xml version="1.0" encoding="utf-8"?>
<calcChain xmlns="http://schemas.openxmlformats.org/spreadsheetml/2006/main">
  <c r="AC59" i="2" l="1"/>
  <c r="AC58" i="2"/>
  <c r="AC60" i="2" s="1"/>
  <c r="AC56" i="2"/>
  <c r="AC28" i="2"/>
  <c r="AC67" i="2" l="1"/>
  <c r="AC63" i="2"/>
  <c r="AC66" i="2"/>
  <c r="AC65" i="2"/>
  <c r="AC64" i="2"/>
  <c r="D28" i="2"/>
  <c r="D58" i="2" s="1"/>
  <c r="D56" i="2"/>
  <c r="D59" i="2"/>
  <c r="E28" i="2"/>
  <c r="E58" i="2" s="1"/>
  <c r="E60" i="2" s="1"/>
  <c r="E56" i="2"/>
  <c r="E59" i="2" s="1"/>
  <c r="F28" i="2"/>
  <c r="F58" i="2" s="1"/>
  <c r="F60" i="2" s="1"/>
  <c r="F56" i="2"/>
  <c r="F59" i="2"/>
  <c r="G28" i="2"/>
  <c r="G58" i="2"/>
  <c r="G60" i="2" s="1"/>
  <c r="G63" i="2" s="1"/>
  <c r="G56" i="2"/>
  <c r="G59" i="2" s="1"/>
  <c r="H28" i="2"/>
  <c r="H58" i="2" s="1"/>
  <c r="H60" i="2" s="1"/>
  <c r="H56" i="2"/>
  <c r="H59" i="2"/>
  <c r="I28" i="2"/>
  <c r="I58" i="2"/>
  <c r="I56" i="2"/>
  <c r="I59" i="2" s="1"/>
  <c r="J28" i="2"/>
  <c r="J58" i="2" s="1"/>
  <c r="J56" i="2"/>
  <c r="J59" i="2"/>
  <c r="K28" i="2"/>
  <c r="K58" i="2"/>
  <c r="K56" i="2"/>
  <c r="K59" i="2" s="1"/>
  <c r="L28" i="2"/>
  <c r="L58" i="2" s="1"/>
  <c r="L56" i="2"/>
  <c r="L59" i="2"/>
  <c r="M28" i="2"/>
  <c r="M58" i="2"/>
  <c r="M60" i="2" s="1"/>
  <c r="M66" i="2" s="1"/>
  <c r="M56" i="2"/>
  <c r="M59" i="2" s="1"/>
  <c r="N28" i="2"/>
  <c r="N58" i="2" s="1"/>
  <c r="N60" i="2" s="1"/>
  <c r="N63" i="2" s="1"/>
  <c r="N56" i="2"/>
  <c r="N59" i="2"/>
  <c r="O28" i="2"/>
  <c r="O58" i="2"/>
  <c r="O60" i="2" s="1"/>
  <c r="O65" i="2" s="1"/>
  <c r="O56" i="2"/>
  <c r="O59" i="2" s="1"/>
  <c r="P28" i="2"/>
  <c r="P58" i="2" s="1"/>
  <c r="P56" i="2"/>
  <c r="P59" i="2"/>
  <c r="Q28" i="2"/>
  <c r="Q58" i="2"/>
  <c r="Q56" i="2"/>
  <c r="Q59" i="2" s="1"/>
  <c r="R28" i="2"/>
  <c r="R58" i="2" s="1"/>
  <c r="R56" i="2"/>
  <c r="R59" i="2"/>
  <c r="S28" i="2"/>
  <c r="S58" i="2"/>
  <c r="S56" i="2"/>
  <c r="S59" i="2" s="1"/>
  <c r="T28" i="2"/>
  <c r="T58" i="2" s="1"/>
  <c r="T60" i="2" s="1"/>
  <c r="T56" i="2"/>
  <c r="T59" i="2"/>
  <c r="U28" i="2"/>
  <c r="U58" i="2"/>
  <c r="U60" i="2" s="1"/>
  <c r="U64" i="2" s="1"/>
  <c r="U56" i="2"/>
  <c r="U59" i="2" s="1"/>
  <c r="V28" i="2"/>
  <c r="V58" i="2" s="1"/>
  <c r="V60" i="2" s="1"/>
  <c r="V56" i="2"/>
  <c r="V59" i="2"/>
  <c r="W28" i="2"/>
  <c r="W58" i="2"/>
  <c r="W60" i="2" s="1"/>
  <c r="W64" i="2" s="1"/>
  <c r="W56" i="2"/>
  <c r="W59" i="2" s="1"/>
  <c r="X28" i="2"/>
  <c r="X58" i="2" s="1"/>
  <c r="X56" i="2"/>
  <c r="X59" i="2"/>
  <c r="Y28" i="2"/>
  <c r="Y58" i="2"/>
  <c r="Y56" i="2"/>
  <c r="Y59" i="2" s="1"/>
  <c r="Z28" i="2"/>
  <c r="Z58" i="2" s="1"/>
  <c r="Z56" i="2"/>
  <c r="Z59" i="2"/>
  <c r="AA28" i="2"/>
  <c r="AA58" i="2"/>
  <c r="AA56" i="2"/>
  <c r="AA59" i="2" s="1"/>
  <c r="AB28" i="2"/>
  <c r="AB58" i="2" s="1"/>
  <c r="AB60" i="2" s="1"/>
  <c r="AB63" i="2" s="1"/>
  <c r="AB56" i="2"/>
  <c r="AB59" i="2"/>
  <c r="AD28" i="2"/>
  <c r="AD58" i="2" s="1"/>
  <c r="AD56" i="2"/>
  <c r="AD59" i="2" s="1"/>
  <c r="AE28" i="2"/>
  <c r="AE58" i="2" s="1"/>
  <c r="AE60" i="2" s="1"/>
  <c r="AE56" i="2"/>
  <c r="AE59" i="2"/>
  <c r="AF56" i="2"/>
  <c r="AF59" i="2" s="1"/>
  <c r="AF28" i="2"/>
  <c r="AF58" i="2"/>
  <c r="AG28" i="2"/>
  <c r="AG58" i="2" s="1"/>
  <c r="AG60" i="2" s="1"/>
  <c r="AG66" i="2" s="1"/>
  <c r="AG56" i="2"/>
  <c r="AG59" i="2" s="1"/>
  <c r="AH28" i="2"/>
  <c r="AH58" i="2" s="1"/>
  <c r="AH60" i="2" s="1"/>
  <c r="AH56" i="2"/>
  <c r="AH59" i="2"/>
  <c r="AI28" i="2"/>
  <c r="AI58" i="2" s="1"/>
  <c r="AI56" i="2"/>
  <c r="AI59" i="2" s="1"/>
  <c r="AJ28" i="2"/>
  <c r="AJ58" i="2" s="1"/>
  <c r="AJ60" i="2" s="1"/>
  <c r="AJ56" i="2"/>
  <c r="AJ59" i="2"/>
  <c r="AK28" i="2"/>
  <c r="AK58" i="2" s="1"/>
  <c r="AK56" i="2"/>
  <c r="AK59" i="2" s="1"/>
  <c r="AL28" i="2"/>
  <c r="AL58" i="2" s="1"/>
  <c r="AL60" i="2" s="1"/>
  <c r="AL56" i="2"/>
  <c r="AL59" i="2"/>
  <c r="AM56" i="2"/>
  <c r="AM59" i="2"/>
  <c r="AM28" i="2"/>
  <c r="AM58" i="2" s="1"/>
  <c r="AM60" i="2" s="1"/>
  <c r="AN28" i="2"/>
  <c r="AN58" i="2" s="1"/>
  <c r="AN60" i="2" s="1"/>
  <c r="AN56" i="2"/>
  <c r="AN59" i="2"/>
  <c r="AO28" i="2"/>
  <c r="AO58" i="2"/>
  <c r="AO60" i="2" s="1"/>
  <c r="AO66" i="2" s="1"/>
  <c r="AO56" i="2"/>
  <c r="AO59" i="2" s="1"/>
  <c r="AP28" i="2"/>
  <c r="AP58" i="2" s="1"/>
  <c r="AP60" i="2" s="1"/>
  <c r="AP56" i="2"/>
  <c r="AP59" i="2"/>
  <c r="AQ28" i="2"/>
  <c r="AQ58" i="2"/>
  <c r="AQ56" i="2"/>
  <c r="AQ59" i="2" s="1"/>
  <c r="AR28" i="2"/>
  <c r="AR58" i="2" s="1"/>
  <c r="AR60" i="2" s="1"/>
  <c r="AR56" i="2"/>
  <c r="AR59" i="2"/>
  <c r="AS28" i="2"/>
  <c r="AS58" i="2"/>
  <c r="AS56" i="2"/>
  <c r="AS59" i="2" s="1"/>
  <c r="AT28" i="2"/>
  <c r="AT58" i="2" s="1"/>
  <c r="AT60" i="2" s="1"/>
  <c r="AT56" i="2"/>
  <c r="AT59" i="2"/>
  <c r="AU28" i="2"/>
  <c r="AU58" i="2"/>
  <c r="AU56" i="2"/>
  <c r="AU59" i="2" s="1"/>
  <c r="AV56" i="2"/>
  <c r="AV59" i="2" s="1"/>
  <c r="AV28" i="2"/>
  <c r="AV58" i="2" s="1"/>
  <c r="AW28" i="2"/>
  <c r="AW58" i="2"/>
  <c r="AW56" i="2"/>
  <c r="AW59" i="2" s="1"/>
  <c r="C56" i="2"/>
  <c r="C59" i="2"/>
  <c r="C28" i="2"/>
  <c r="C58" i="2"/>
  <c r="C60" i="2" s="1"/>
  <c r="M65" i="2"/>
  <c r="N65" i="2"/>
  <c r="U65" i="2"/>
  <c r="AM65" i="2"/>
  <c r="T64" i="2"/>
  <c r="V64" i="2"/>
  <c r="G64" i="2"/>
  <c r="M64" i="2"/>
  <c r="G67" i="2"/>
  <c r="H67" i="2"/>
  <c r="M67" i="2"/>
  <c r="T67" i="2"/>
  <c r="U67" i="2"/>
  <c r="W67" i="2"/>
  <c r="AM67" i="2"/>
  <c r="AO67" i="2"/>
  <c r="F63" i="2"/>
  <c r="H63" i="2"/>
  <c r="M63" i="2"/>
  <c r="O63" i="2"/>
  <c r="T63" i="2"/>
  <c r="U63" i="2"/>
  <c r="W63" i="2"/>
  <c r="AM63" i="2"/>
  <c r="J13" i="1"/>
  <c r="J12" i="1"/>
  <c r="J28" i="1"/>
  <c r="J30" i="1"/>
  <c r="J27" i="1"/>
  <c r="J24" i="1"/>
  <c r="J7" i="1"/>
  <c r="J14" i="1"/>
  <c r="J3" i="1"/>
  <c r="AV60" i="2" l="1"/>
  <c r="AP64" i="2"/>
  <c r="AP63" i="2"/>
  <c r="AJ66" i="2"/>
  <c r="AJ67" i="2"/>
  <c r="AJ63" i="2"/>
  <c r="AH63" i="2"/>
  <c r="AH64" i="2"/>
  <c r="AF60" i="2"/>
  <c r="E66" i="2"/>
  <c r="E64" i="2"/>
  <c r="E67" i="2"/>
  <c r="E63" i="2"/>
  <c r="E65" i="2"/>
  <c r="AD60" i="2"/>
  <c r="AD64" i="2" s="1"/>
  <c r="AD67" i="2"/>
  <c r="AB64" i="2"/>
  <c r="AN66" i="2"/>
  <c r="AN63" i="2"/>
  <c r="AN65" i="2"/>
  <c r="AN67" i="2"/>
  <c r="AN64" i="2"/>
  <c r="AT65" i="2"/>
  <c r="AT67" i="2"/>
  <c r="AT64" i="2"/>
  <c r="AT66" i="2"/>
  <c r="AT63" i="2"/>
  <c r="C65" i="2"/>
  <c r="C67" i="2"/>
  <c r="C63" i="2"/>
  <c r="C64" i="2"/>
  <c r="C66" i="2"/>
  <c r="AL66" i="2"/>
  <c r="AL65" i="2"/>
  <c r="AL67" i="2"/>
  <c r="AL64" i="2"/>
  <c r="AL63" i="2"/>
  <c r="AF66" i="2"/>
  <c r="AF67" i="2"/>
  <c r="AF63" i="2"/>
  <c r="AF64" i="2"/>
  <c r="AF65" i="2"/>
  <c r="AV66" i="2"/>
  <c r="AV67" i="2"/>
  <c r="AV63" i="2"/>
  <c r="AV64" i="2"/>
  <c r="AV65" i="2"/>
  <c r="AR65" i="2"/>
  <c r="AR63" i="2"/>
  <c r="AR67" i="2"/>
  <c r="AR66" i="2"/>
  <c r="AR64" i="2"/>
  <c r="AU60" i="2"/>
  <c r="V66" i="2"/>
  <c r="V67" i="2"/>
  <c r="V63" i="2"/>
  <c r="O67" i="2"/>
  <c r="AG64" i="2"/>
  <c r="O64" i="2"/>
  <c r="AO65" i="2"/>
  <c r="AJ65" i="2"/>
  <c r="W65" i="2"/>
  <c r="G65" i="2"/>
  <c r="AW60" i="2"/>
  <c r="AQ60" i="2"/>
  <c r="AI60" i="2"/>
  <c r="AD66" i="2"/>
  <c r="Y60" i="2"/>
  <c r="X60" i="2"/>
  <c r="U66" i="2"/>
  <c r="Q60" i="2"/>
  <c r="P60" i="2"/>
  <c r="I60" i="2"/>
  <c r="H66" i="2"/>
  <c r="H65" i="2"/>
  <c r="H64" i="2"/>
  <c r="N66" i="2"/>
  <c r="N67" i="2"/>
  <c r="F66" i="2"/>
  <c r="F64" i="2"/>
  <c r="F67" i="2"/>
  <c r="AO63" i="2"/>
  <c r="AG63" i="2"/>
  <c r="AG67" i="2"/>
  <c r="N64" i="2"/>
  <c r="V65" i="2"/>
  <c r="F65" i="2"/>
  <c r="AM64" i="2"/>
  <c r="AM66" i="2"/>
  <c r="AK60" i="2"/>
  <c r="AA60" i="2"/>
  <c r="Z60" i="2"/>
  <c r="W66" i="2"/>
  <c r="S60" i="2"/>
  <c r="R60" i="2"/>
  <c r="O66" i="2"/>
  <c r="K60" i="2"/>
  <c r="J60" i="2"/>
  <c r="G66" i="2"/>
  <c r="AO64" i="2"/>
  <c r="AJ64" i="2"/>
  <c r="AG65" i="2"/>
  <c r="AS60" i="2"/>
  <c r="AP66" i="2"/>
  <c r="AP65" i="2"/>
  <c r="AP67" i="2"/>
  <c r="AH66" i="2"/>
  <c r="AH65" i="2"/>
  <c r="AH67" i="2"/>
  <c r="AB66" i="2"/>
  <c r="AB65" i="2"/>
  <c r="AB67" i="2"/>
  <c r="T66" i="2"/>
  <c r="T65" i="2"/>
  <c r="L60" i="2"/>
  <c r="D60" i="2"/>
  <c r="AE65" i="2"/>
  <c r="AE64" i="2"/>
  <c r="AE66" i="2"/>
  <c r="AE67" i="2"/>
  <c r="AE63" i="2"/>
  <c r="AD65" i="2" l="1"/>
  <c r="AD63" i="2"/>
  <c r="D66" i="2"/>
  <c r="D65" i="2"/>
  <c r="D64" i="2"/>
  <c r="D67" i="2"/>
  <c r="D63" i="2"/>
  <c r="Z66" i="2"/>
  <c r="Z67" i="2"/>
  <c r="Z65" i="2"/>
  <c r="Z64" i="2"/>
  <c r="Z63" i="2"/>
  <c r="P66" i="2"/>
  <c r="P65" i="2"/>
  <c r="P63" i="2"/>
  <c r="P64" i="2"/>
  <c r="P67" i="2"/>
  <c r="Y64" i="2"/>
  <c r="Y66" i="2"/>
  <c r="Y63" i="2"/>
  <c r="Y65" i="2"/>
  <c r="Y67" i="2"/>
  <c r="AW65" i="2"/>
  <c r="AW66" i="2"/>
  <c r="AW67" i="2"/>
  <c r="AW63" i="2"/>
  <c r="AW64" i="2"/>
  <c r="K63" i="2"/>
  <c r="K65" i="2"/>
  <c r="K64" i="2"/>
  <c r="K66" i="2"/>
  <c r="K67" i="2"/>
  <c r="I66" i="2"/>
  <c r="I64" i="2"/>
  <c r="I65" i="2"/>
  <c r="I67" i="2"/>
  <c r="I63" i="2"/>
  <c r="AQ64" i="2"/>
  <c r="AQ66" i="2"/>
  <c r="AQ67" i="2"/>
  <c r="AQ65" i="2"/>
  <c r="AQ63" i="2"/>
  <c r="L66" i="2"/>
  <c r="L65" i="2"/>
  <c r="L64" i="2"/>
  <c r="L67" i="2"/>
  <c r="L63" i="2"/>
  <c r="AS65" i="2"/>
  <c r="AS63" i="2"/>
  <c r="AS66" i="2"/>
  <c r="AS67" i="2"/>
  <c r="AS64" i="2"/>
  <c r="R66" i="2"/>
  <c r="R67" i="2"/>
  <c r="R64" i="2"/>
  <c r="R65" i="2"/>
  <c r="R63" i="2"/>
  <c r="AA63" i="2"/>
  <c r="AA65" i="2"/>
  <c r="AA64" i="2"/>
  <c r="AA66" i="2"/>
  <c r="AA67" i="2"/>
  <c r="Q64" i="2"/>
  <c r="Q66" i="2"/>
  <c r="Q67" i="2"/>
  <c r="Q65" i="2"/>
  <c r="Q63" i="2"/>
  <c r="X66" i="2"/>
  <c r="X65" i="2"/>
  <c r="X63" i="2"/>
  <c r="X64" i="2"/>
  <c r="X67" i="2"/>
  <c r="AU64" i="2"/>
  <c r="AU63" i="2"/>
  <c r="AU66" i="2"/>
  <c r="AU65" i="2"/>
  <c r="AU67" i="2"/>
  <c r="J66" i="2"/>
  <c r="J67" i="2"/>
  <c r="J65" i="2"/>
  <c r="J64" i="2"/>
  <c r="J63" i="2"/>
  <c r="S64" i="2"/>
  <c r="S67" i="2"/>
  <c r="S66" i="2"/>
  <c r="S65" i="2"/>
  <c r="S63" i="2"/>
  <c r="AK66" i="2"/>
  <c r="AK67" i="2"/>
  <c r="AK64" i="2"/>
  <c r="AK63" i="2"/>
  <c r="AK65" i="2"/>
  <c r="AI64" i="2"/>
  <c r="AI66" i="2"/>
  <c r="AI65" i="2"/>
  <c r="AI63" i="2"/>
  <c r="AI67" i="2"/>
</calcChain>
</file>

<file path=xl/sharedStrings.xml><?xml version="1.0" encoding="utf-8"?>
<sst xmlns="http://schemas.openxmlformats.org/spreadsheetml/2006/main" count="514" uniqueCount="375">
  <si>
    <t>N.</t>
  </si>
  <si>
    <t>ATTIVITA'</t>
  </si>
  <si>
    <t>DESCRIZIONE</t>
  </si>
  <si>
    <t>FUNZIONI COINVOLTE</t>
  </si>
  <si>
    <t>FIGURA RESPONSABILE</t>
  </si>
  <si>
    <t>PERICOLO CONSEGUENTE</t>
  </si>
  <si>
    <t>CONDOTTE A RISCHIO</t>
  </si>
  <si>
    <t>Valore del rischio</t>
  </si>
  <si>
    <t>Tipo di rischio</t>
  </si>
  <si>
    <t>Ammissioni di varianti durante la fase esecutiva del contratto, al fine di consentire all'appaltatore di recuperare lo sconto effettuato in sede di gara o di conseguire guadagni ulteriori, addebiti in particolar modo alla sospensione dell'esecuzione del lavoro o del servizio durante i tempi di attesa dovuti alla redazione della perizia di variante; mancato controllo dei requisiti di ammissibilità del subappalto al fine di consentire l'esecuzione delle prestazioni anche a soggetti non idonei</t>
  </si>
  <si>
    <t>AU</t>
  </si>
  <si>
    <t>Utilizzo dell'omaggio al fine di coprire erogazioni o movimentazioni illecite di denaro o altra utilità</t>
  </si>
  <si>
    <t>AU, Servizio Legale e Affari Generali, Servizio Contabilità e Personale</t>
  </si>
  <si>
    <t>AU, Direzione Pianificazione e Controllo, Servizio Legale e Affari Generali, Servizio Contabilità e Personale, Responsabile Servizio</t>
  </si>
  <si>
    <t>AU, Direzione Pianificazione e Controllo, Servizio Contabilità e Personale, Responsabile Servizio</t>
  </si>
  <si>
    <t xml:space="preserve">L'AU e la Direzione Pianificazione e Controllo cura gli eventuali trasferimenti e avanzamenti di carriera o assegnazione di premi. I criteri e le procedure selettive per accertare la maggiore professionalità sono stabiliti dalla norme del contratto collettivo. </t>
  </si>
  <si>
    <t>AU, Direzione Pianificazione e Controllo, Servizio Legale e Affari Generali, Responsabile Servizio</t>
  </si>
  <si>
    <t>AU, Direzione Pianificazione e Controllo, Servizio Legale e Affari Generali</t>
  </si>
  <si>
    <t>AU, Direzione Pianificazione e Controllo</t>
  </si>
  <si>
    <t>Uso di falsa documentazione per ottenere sgravi fiscali</t>
  </si>
  <si>
    <t xml:space="preserve">Uso di falsa documentazione per agevolare l'accesso a fondi comunitari, statali, regionali etc. </t>
  </si>
  <si>
    <t>Uso di falsa documentazione per agevolare la concessione di autorizzazioni e/o certificazioni</t>
  </si>
  <si>
    <t>Presentazione della domanda istruttoria di sgravio</t>
  </si>
  <si>
    <t>AU, Direzione Pianificazione e Controllo, Responsabile Servizio</t>
  </si>
  <si>
    <t>Mancata e/o alterazione registrazione dei dati relativi alla documentazione in arrivo o in partenza</t>
  </si>
  <si>
    <t>Utilizzo non conforme</t>
  </si>
  <si>
    <t>CONTROLLI, VERIFICHE, ISPEZIONI E SANZIONI</t>
  </si>
  <si>
    <t>INCARICHI E NOMINE</t>
  </si>
  <si>
    <t>AFFARI LEGALI E CONTENZIOSO</t>
  </si>
  <si>
    <t>Utilizzo non conforme dei beni aziendali (per uso personale)</t>
  </si>
  <si>
    <t>Personale: Reclutamento</t>
  </si>
  <si>
    <t>Personale: Reclutamento per mezzo di Agenzie di somministrazione lavoro</t>
  </si>
  <si>
    <t>concussione art. 317 c.p.; corruzione art. 318-319 c.p.; induzione indebita a dare o promettere utilità art. 319-quater c.p.; abuso di ufficio art. 323 c.p.; rifiuto di atti di ufficio. Omissione art. 328 c.p..</t>
  </si>
  <si>
    <t>concussione art. 317 c.p.; corruzione art. 318-319 c.p.; induzione indebita a dare o promettere utilità art. 319-quater c.p.; abuso di ufficio art. 323 c.p.; rifiuto di atti di ufficio. Omissione art. 328 c.p..; truffa art. 640 c.p..</t>
  </si>
  <si>
    <t>Personale: Reclutamento diretto</t>
  </si>
  <si>
    <t>Personale: Reclutamento per mezzo di selezione pubblica</t>
  </si>
  <si>
    <t>Personale: Progressioni di carriera</t>
  </si>
  <si>
    <t>Personale: Politiche retributive e premi</t>
  </si>
  <si>
    <t>AU, Direttore Pianificazione &amp; Controllo, Responsabili di servizio</t>
  </si>
  <si>
    <t>concussione art. 317 c.p.              corruzione art. 318-319 c.p.                              Induzione indebita a dare o promettere utilità art. 319-quater        abuso di ufficio art. 323 c.p.                             rifiuto di atti d'ufficio.omissione art. 328 c.p.; truffa art. 640 c.p.</t>
  </si>
  <si>
    <t>concussione art. 317 c.p.              corruzione art. 318-319 c.p.                              Induzione indebita a dare o promettere utilità art. 319-quater        abuso di ufficio art. 323 c.p.                             rifiuto di atti d'ufficio.omissione art. 328 c.p.</t>
  </si>
  <si>
    <t>Personale: Rilevamento presenze</t>
  </si>
  <si>
    <t>Riconoscimento di trattamenti economici o premi non dovuti allo scopo di agevolare dipendenti particolari. Riconoscimento di premi/bonus o benefit senza una preventiva programmazione o senza una chiara definizione di criteri da utilizzare in sede di attribuzione punteggi.</t>
  </si>
  <si>
    <t>Progressioni economiche o di carriera accordate illegittimamente allo scopo di agevolare dipendenti/candidati particolari.</t>
  </si>
  <si>
    <t>Utilizzo improprio dell’Agenzia al fine di reclutare figure già individuate.</t>
  </si>
  <si>
    <t>Utilizzo improprio dello strumento del badge in dotazione al personale con falsa attestazione della presenza propria e/o altrui.</t>
  </si>
  <si>
    <t>Personale tutto, Servizio Contabilità e Personale</t>
  </si>
  <si>
    <t>abuso di ufficio art. 323 c.p.;                             rifiuto di atti d'ufficio.omissione art. 328 c.p.; truffa art. 640 c.p.</t>
  </si>
  <si>
    <t>Personale: Riconoscimento permessi 104/1992</t>
  </si>
  <si>
    <t>Servizio Contabilità e Personale</t>
  </si>
  <si>
    <t>corruzione tra privati art. 2635 c.c.; abuso di ufficio art. 323 c.p.;                             rifiuto di atti d'ufficio.omissione art. 328 c.p.; truffa art. 640 c.p.</t>
  </si>
  <si>
    <t>Svolgimento di più incarichi agendo in situazioni di conflitto d'interesse o sotto condizionamento politico o gerarchico; inosservanza di leggi e regolamento al fine di favorire una persona che versa in situazioni di incompatibillità; nomina di un soggetto che ricopre altri incarichi in violazione del dlgs. 39/2013 o che versa in ipotesi di conflitto di interessi.</t>
  </si>
  <si>
    <t>concussione art. 317 c.p.; corruzione art. 318-319 c.p.; induzione indebita a dare o promettere utilità art. 319-quater; abuso di ufficio art. 323 c.p.; rifiuto di atti d'ufficio.omissione art. 328 c.p.; traffico di influenze illecite art. 346-bis c.p.</t>
  </si>
  <si>
    <t xml:space="preserve">AU, Direzione Pianificazione e Controllo, Responsabile prevenzione della corruzione </t>
  </si>
  <si>
    <t>Personale: Verifica conflitti di interesse ovvero ipotesi di inconferibilità e incompatibilità del personale o dei collaboratori</t>
  </si>
  <si>
    <t>Personale: Missioni e rimborsi</t>
  </si>
  <si>
    <t>Abuso o sovrastima del meccanismo dei rimborsi al fine di garantire vantaggi privati; mancato controllo dei rimborsi; inserimento all’interno del prospetto di nota spese di importi di propria pertinenza o personali.</t>
  </si>
  <si>
    <t xml:space="preserve">La Società valuta ed approva preventivamente la spesa relativa alla missione ovvero alla trasferta, anche in merito al mezzo di trasporto da utilizzare. </t>
  </si>
  <si>
    <t>concussione art. 317 c.p.; corruzione art. 318-319 c.p.; induzione indebita a dare o promettere utilità art. 319-quater; abuso di ufficio art. 323 c.p.; Rifiuto di atti d'ufficio.omissione art. 328 c.p.; truffa art. 640 c.p.</t>
  </si>
  <si>
    <t>Consulenti: Affidamento di incarichi professionali</t>
  </si>
  <si>
    <t>Motivazione generica e tautologica circa la sussistenza dei presupposti di legge per il conferimento di incarichi professionali allo scopo di agevolare soggetti particolari; inosservanza di regole procedurali sulla trasparenza e l'imparzialità della selezione; previsione di requisiti di partecipazione personalizzati ed insufficienza di meccanismi oggettivi e trasparenti indonei a verificare il possesso dei requisiti attitudinali e professionali richiesti dal ruolo; esclusione arbitraria di alcuni candidati; disomogeneità di valutazione; indebita definizione dell’oggetto dell’affidamento, del compenso della prestazione (non allineato alle tariffe professionali e di mercato ad esempio) al fine di favorire un determinato professionista</t>
  </si>
  <si>
    <t>concussione art. 317 c.p.; corruzione art. 318-319 c.p.; induzione indebita a dare o promettere utilità art. 319-quater; abuso di ufficio art. 323 c.p.; rifiuto di atti d'ufficio.omissione art. 328 c.p.</t>
  </si>
  <si>
    <t>Consulenti: Incarichi di docenza e formazione</t>
  </si>
  <si>
    <t>Gare e affidamenti: Individuazione fabbisogni</t>
  </si>
  <si>
    <t>Definizione di fabbisogni non corrispondenti a criteri di efficienza ed economicità; artata predisposizione di strumenti di programmazione e di fabbisogni fittizi al fine di indire gare o affidamenti non necessari.</t>
  </si>
  <si>
    <t>Viene effettuata - tendenzialmente all’inizio dell’anno - una prima analisi dei fabbisogni relativi ai servizi della Società. I fabbisogni sono collegati funzionalmente alle attività da svolgere, tenendo conto delle caratteristiche di consumo dei beni e dei parametri dimensionali del singolo servizio, nonché dei dati relativi al consuntivo tracciati dai vari Responsabili di servizio.</t>
  </si>
  <si>
    <t>Gare a affidamenti: Svolgimento gara</t>
  </si>
  <si>
    <t>Scelta della procedura idonea a favorire un determinato soggetto non comprovata da ragioni di efficienza ed economicità; frazionamento artificioso dell'affidamento per eludere la soglia limite per gli affidamenti diretti; richiamo a procedura d'urgenza per l'affidamento senza adeguata motivazione e comunque senza i presupposti.</t>
  </si>
  <si>
    <t>Gare e affidamenti: Predisposizione atti di gara</t>
  </si>
  <si>
    <t>Gare e affidamenti: Scelta procedura per selezione contraente</t>
  </si>
  <si>
    <t>Gare e affidamenti: Aggiudicazione e stipula del contratto</t>
  </si>
  <si>
    <t xml:space="preserve">La Determinazione di aggiudicazione definitiva è di competenza dell'AU. La verifica dei requisiti ai fini della stipula del contratto viene effettuata tramite il sistema AVCPASS  e nelle procedure negoziate si prevede il controllo della dichiarazione sostitutiva, del documento di regolarità contributiva, della regolarità fiscale e del certificato del Casellario Giudiziale.
Vengono inoltre effettuate tutte le comunicazioni di rito (verbali di gara, esclusioni, aggiudicazioni) a partecipanti, aggiudicatari e membri della Commissione, in modo tempestivo e comunque entro i termini di legge.
</t>
  </si>
  <si>
    <t>Gare e affidamenti: Esecuzione del contratto</t>
  </si>
  <si>
    <t>AU, Direzione Pianificazione e Controllo, Servizio Legale e Affari Generali, Responsabile Servizio, Commissione di gara, RUP</t>
  </si>
  <si>
    <t>AU, Direzione Pianificazione e Controllo, Servizio Legale e Affari Generali, Responsabile Servizio, RUP</t>
  </si>
  <si>
    <t>AU, Direzione Pianificazione e Controllo, Servizio Legale e Affari Generali, RUP</t>
  </si>
  <si>
    <t>Mancato rispetto degli obblighi di tracciabilità; mancata applicazione penale; errato calcolo importo da liquidare; mancato rispetto termini di pagamento.</t>
  </si>
  <si>
    <t>Gare e affidamenti: Rendicontazione</t>
  </si>
  <si>
    <t>Eccessiva discrezionalità nella scelta dell'incaricato, dei criteri di assegnazione, dell'importo riconosciuto.</t>
  </si>
  <si>
    <t>Alterazione degli importi e tempi di pagamento.</t>
  </si>
  <si>
    <t>Utilizzo improprio dei permessi.</t>
  </si>
  <si>
    <t xml:space="preserve">Viene garantita la segretezza delle offerte che vengono ricevute e conservate dall’Ufficio Protocollo fino al momento della scadenza del termine per la presentazione delle stesse. Si evidenzia che la Società prevede la seduta pubblica, relativamente all’apertura delle buste e alla disamina delle offerte, anche per procedure di cottimo fiduciario, in adesione peraltro all’orientamento giurisprudenziale prevalente. Per gli appalti (procedure ad evidenza pubblica e procedure negoziate/cottimi) la redazione della graduatoria dei partecipanti risulta di competenza della Commissione/Seggio di gara, mentre la sua approvazione spetta all’Amministratore Unico.
La Società può esaminare già in questa fase le dichiarazioni sostitutive rese ai sensi dell’art. 46, comma 1, lett. p), D.P.R. n. 445/2000, il Documento di regolarità contributiva, le eventuali annotazioni sul Casellario informatico, i documenti attestanti la regolarità fiscale e il certificato del Casellario Giudiziale. La Società già in fase di predisposizione del bando individua a definisce i criteri oggettivi di determinazione dei "pesi". 
</t>
  </si>
  <si>
    <t>Mancata esclusione concorrenti privi di requisiti; disamina requisiti concorrenti non corretta al fine di favorire un concorrente; mancato rispetto dei criteri indicati nel disciplinare di gara a cui la commissione giudicatrice deve attenersi per decidere i punteggi da assegnare all'offerta, con particolare riferimento alla valutazione degli elaborati progettuali; esclusione arbitraria di alcuni concorrenti per favorirne altri; disomogeneità di valutazione. Mancato rispetto dei criteri indicati nel disciplinare di gara a cui la Commissione giudicatrice deve attenersi per decidere i punteggi da assegnare all'offerta, con particolare riferimento alla valutazione degli elaborati progettuali; esclusione arbitraria di alcuni concorrenti per favorirne altri; disomogeneità di valutazione</t>
  </si>
  <si>
    <t>Gare e affidamenti: Verifica dell'eventuale anomalia delle offerte</t>
  </si>
  <si>
    <t>Mancato rispetto dei criteri di individuazione e di verifica delle offerte anormalmente basse, anche sotto il profilo procedurale.</t>
  </si>
  <si>
    <t>La Società ritiene che l'eventuale anomalia di calcolo sia dipendente dal criterio di aggiudicazione (prezzo più basso o offerta economicamente più vantaggiosa). La misurazione dell'anomalia dell'offerta viene eseguita dal RUP/Commissione di gara a cui spetta anche il giudizio tecnico sulla congruità, serietà, sostenibilità e realizzabilità dell'offerta.</t>
  </si>
  <si>
    <t>Gare e affidamenti: Procedure negoziate</t>
  </si>
  <si>
    <t>Utilizzo della procedura negoziata al di fuori dei casi previsti dalla legge ovvero suo impiego nelle ipotesi individuate dalla legge, pur non sussistendone effettivamente i presupposti.</t>
  </si>
  <si>
    <t>Gare e affidamenti: Affidamenti diretti</t>
  </si>
  <si>
    <t>Elusione delle regole minime di concorrenza stabilite dalla legge per gli affidamenti (art. 36 Codice degli Appalti). Abuso nel ricorso agli affidamenti in economia ed ai cottimi fiduciari al di fuori delle ipotesi legislativamente previste.</t>
  </si>
  <si>
    <t>Gare e affidamenti: Revoca del bando</t>
  </si>
  <si>
    <t xml:space="preserve">corruzione art. 318-319 c.p.; concussione art. 317 c.p.; rivelazioni e utilizzazioni di segreti d'ufficio art. 326 c.p.; abuso di atti di ufficio art. 323 c.p.; rifiuto di atti d'ufficio.omissione art. 328 c.p.; traffico di influenze illecite art. 346 bis c.p.; turbata libertà degli incanti art. 353 c.p.; turbata libertà del procedimento di scelta del contraente art. 353-bis c.p.; astensione dagli incanti art. 354 c.p.; inadempimento di contratti di pubbliche forniture art. 355 c.p.; frode nelle pubbliche forniture art. 356 c.p.                                                </t>
  </si>
  <si>
    <t>Adozione di un provvedimento di revoca dal bando strumentale all'annullamento di una gara, al fine di evitare l'aggiudicazione in favore di un soggetto diverso da quello atteso, ovvero al fine di creare i presupposti per condecedere un indennizzo all'aggiudicatario.</t>
  </si>
  <si>
    <t>Uso distorto della valutazione dell'offerta tecnica atto a favorire un concorrente; contenuto delle clausole contrattuali in danno della Società ed in favore del fornitore.</t>
  </si>
  <si>
    <t xml:space="preserve">Incompleta predisposizione della documentazione di gara; individuazione di criteri di aggiudicazione sproporzionati ed eccessivamenti restrittivi rispetto all'oggetto all'importo; formulazione di criteri di aggiudicazione poco chiari ovvero tali da avvantaggiare eventuali fornitori uscenti; mancata acquisizione del CIG; mancata pubblicità; mancato rispetto dei termini per la ricezione delle domande/offerte ovvero mancata predisposizone di tempistiche nel caso di esecuzione lavori; mancato rispetto dei criteri per la nomina della Commissione di Gara; restrizione del mercato nella definizione delle specifiche tecniche attraverso l'indicazione nel disciplinare di forniture o servizi che favoriscano una determinata impresa. Favoreggiamento di una impresa mediante l'indicazione nel bando di requisiti tecnici ed economici calibrati sulle sue capacità. Uso distorto del criterio dell'offerta economicamente più vantaggosa, finalizzato a favorire un'impresa. </t>
  </si>
  <si>
    <t>Gare e affidamenti: Varianti in corso di esecuzione di contratto</t>
  </si>
  <si>
    <t>Gare e affidamenti: Subappalto</t>
  </si>
  <si>
    <t>Mancato controllo della stazione appaltante nell'esecuzione della quota-lavori che l'appaltatore dovrebbe eseguire direttamente e che invece viene scomposta e affidata attaverso contratti non qualificati come subappalto, ma alla stregua di forniture.</t>
  </si>
  <si>
    <t>Il subappalto è concesso preventivamente dalla Stazione appaltante solo nei casi previsti dalla legge.</t>
  </si>
  <si>
    <t>AU, Direzione Pianificazione &amp; Controllo</t>
  </si>
  <si>
    <t>Gare e affidamenti: Risoluzione controversie</t>
  </si>
  <si>
    <t>Gestione omaggi ricevuti</t>
  </si>
  <si>
    <t>AU, Direzione Pianificazione &amp; Controllo, Responsabile Servizio</t>
  </si>
  <si>
    <t xml:space="preserve">corruzione art. 318-319 c.p.; concussione art. 317 c.p.; corruzione in atti giudiziari art. 319 ter c.p.; rivelazioni e utilizzazioni di segreti d'ufficio art. 326 c.p.; abuso di atti di ufficio art. 323 c.p.; rifiuto di atti d'ufficio.omissione art. 328 c.p.; traffico di influenze illecite art. 346 bis c.p.; turbata libertà degli incanti art. 353 c.p.; turbata libertà del procedimento di scelta del contraente art. 353-bis c.p.; astensione dagli incanti art. 354 c.p.; inadempimento di contratti di pubbliche forniture art. 355 c.p.; frode nelle pubbliche forniture art. 356 c.p.                                                </t>
  </si>
  <si>
    <t xml:space="preserve">corruzione art. 318-319 c.p.; abuso di atti d'ufficio art. 323 c.p.; rifiuto di atti d'ufficio.omissione art. 328 c.p. </t>
  </si>
  <si>
    <t>CONTRATTI PUBBLICI</t>
  </si>
  <si>
    <t>Gestione della documentazione in entrata ed in uscita</t>
  </si>
  <si>
    <t>Direzione Pianificazione e Controllo</t>
  </si>
  <si>
    <t>Controlli e verifiche ispettive</t>
  </si>
  <si>
    <t>Autorizzazioni, concessioni, licenze e certificazioni</t>
  </si>
  <si>
    <t>Comunicazioni e adempimenti</t>
  </si>
  <si>
    <t>AU, Direzione Pianificazione e Controllo, Servizio Legale e Affari Generali, Servizio Contabilità e Personale</t>
  </si>
  <si>
    <t>Omesso accertamento doloso al fine di evitare sanzioni; omessa segnalazione ad Autorità competente, mancato sopralluogo o ispezione, mancato rispetto delle regole procedurali in tema di ispezioni e redazione dei verbali; inosservanza di provvedimenti disposti dalle autorità pubbliche</t>
  </si>
  <si>
    <t>False comunicazioni; omesse comunicazioni; mancato adempimento doloso verso Autorità pubbliche, Enti pubblici ed Enti competenti in materia di rapporto di lavoro; presentazione di documentazioni/comunicazioni incomplete o non veritiere; occultamento anche parziale di fatti che avrebbero dovuto essere comunicati aglle autorità competenti, dichiarazioni mendaci.</t>
  </si>
  <si>
    <t>corruzione art. 318-319 c.p.; abuso di atti d'ufficio art. 323 c.p.; rifiuto di atti d'ufficio.omissione art. 328 c.p.; truffa art. 640 c.p.</t>
  </si>
  <si>
    <t>Richiesta, acquisizione e/o gestione di sovvenzioni, contributi o finanziamenti</t>
  </si>
  <si>
    <t>Presentazione della domanda istruttoria, evidenza riparto dei fondi.</t>
  </si>
  <si>
    <t>peculato  art. 314 c.p.; malversazione a danno dello stato art. 316-bis c.p.; indebita percezione di erogazioni a danno dello stato art. 316-ter c.p.; corruzione art. 318-319 c.p.; abuso di atti d'ufficio art. 323 c.p.; rifiuto di atti d'ufficio.omissione art. 328 c.p.</t>
  </si>
  <si>
    <t>Gestione fondo cassa aziendale</t>
  </si>
  <si>
    <t>Direzione Pianificazione e Controllo, Servizio Contabilità e Personale</t>
  </si>
  <si>
    <t>Utilizzo improprio del fondo cassa aziendale senza autorizzazioni alla spesa e/o documentazione a supporto.</t>
  </si>
  <si>
    <t>peculato  art. 314 c.p.; corruzione art. 318-319 c.p.; abuso di atti d'ufficio art. 323 c.p.; rifiuto di atti d'ufficio.omissione art. 328 c.p.</t>
  </si>
  <si>
    <t>Erogazione di contributi</t>
  </si>
  <si>
    <t>Uso dei contributi per coprire erogazioni di denaro illecite e ingiustificate.</t>
  </si>
  <si>
    <t>GESTIONE ENTRATE, SPESE E PATRIMONIO</t>
  </si>
  <si>
    <t>Personale dotato di PC, Tablet, apparecchi telefonici</t>
  </si>
  <si>
    <t>Utilizzo di strumentazione informatica ed elettronica</t>
  </si>
  <si>
    <t>peculato  art. 314 c.p.; truffa art. 640 c.p.</t>
  </si>
  <si>
    <t>Gestione magazzino</t>
  </si>
  <si>
    <t>Personale autorizzato</t>
  </si>
  <si>
    <t>Il personale autorizzato può utilizzare i veicoli aziendali nel rispetto delle procedure previste. Il personale deve aver cura di compilare il relativo Libro di Bordo.</t>
  </si>
  <si>
    <t>Utilizzo improprio autovetture di servizio (esigenze personali); utilizzo improprio (uso personale) scheda carburante.</t>
  </si>
  <si>
    <t>Gestione parco mezzi e manutenzione veicoli</t>
  </si>
  <si>
    <t>Non corretta gestione degli interventi di manutenzione sul parco veicoli (es. attivazione di interventi non necessari o esternalizzazione di servizi) al fine di ricevere denaro o altra utilità da fornitori esterni che eseguono impropriamente interventi di manutenzione.</t>
  </si>
  <si>
    <t>peculato  art. 314 c.p.;  corruzione art. 318-319 c.p.; abuso di atti d'ufficio art. 323 c.p.; truffa art. 640 c.p.</t>
  </si>
  <si>
    <t>Responsabile Officina, Responsabili di Servizio</t>
  </si>
  <si>
    <t>Attività di presidio nei Centri di Raccolta</t>
  </si>
  <si>
    <t>Richiesta o accettazione di denaro da parte dell'utenza in fase di conferimento del materiale; appropriazione del materiale conferito per ricavarne beneficio personale.</t>
  </si>
  <si>
    <t>Personale impiegato nel servizio, Collaboratori, Responsabili di servizio</t>
  </si>
  <si>
    <t>peculato  art. 314 c.p.;  corruzione art. 318-319 c.p.; concussione art. 317 c.p.; abuso di atti d'ufficio art. 323 c.p.;</t>
  </si>
  <si>
    <t>Indici di valutazione dell'impatto</t>
  </si>
  <si>
    <t>No, è del tutto vincolato</t>
  </si>
  <si>
    <t>E' parzialmente vincolato dalla legge e da atti amministrativi
(regolamenti, direttive, circolari)</t>
  </si>
  <si>
    <t>E' parzialmente vincolato solo dalla legge</t>
  </si>
  <si>
    <t>E' parzialmente vincolato solo da atti amministrativi
(regolamenti, direttive, circolari)</t>
  </si>
  <si>
    <t>E' altamente discrezionale</t>
  </si>
  <si>
    <t>Fino circa il 20%</t>
  </si>
  <si>
    <t>Fino circa il 40%</t>
  </si>
  <si>
    <t>Fino circa il 60%</t>
  </si>
  <si>
    <t>No, ha come destinatario finale un ufficio interno</t>
  </si>
  <si>
    <t>Fino circa il 80%</t>
  </si>
  <si>
    <t>Si, il risultato del processo è rivolto direttamente a soggetti esterni</t>
  </si>
  <si>
    <t>Fino circa il 100%</t>
  </si>
  <si>
    <t>No</t>
  </si>
  <si>
    <t>Si</t>
  </si>
  <si>
    <t>Ha rilevanza esclusivamente interna</t>
  </si>
  <si>
    <t>Non ne abbiamo memoria</t>
  </si>
  <si>
    <t>Sì, sulla stampa locale</t>
  </si>
  <si>
    <t>Sì, sulla stampa nazionale</t>
  </si>
  <si>
    <t>Sì</t>
  </si>
  <si>
    <t>Sì, sulla stampa locale e nazionale</t>
  </si>
  <si>
    <t>Sì, sulla stampa locale e nazionale e internazionale</t>
  </si>
  <si>
    <t>A livello di addetto</t>
  </si>
  <si>
    <t>A livello di funzionario</t>
  </si>
  <si>
    <t>A livello di Responsabile di Area (quadro)</t>
  </si>
  <si>
    <t>A livello di Dirigente</t>
  </si>
  <si>
    <t>VALUTAZIONE MEDIA IMPATTO =  I</t>
    <phoneticPr fontId="1" type="noConversion"/>
  </si>
  <si>
    <t>P x I</t>
    <phoneticPr fontId="1" type="noConversion"/>
  </si>
  <si>
    <t>&gt; 0 = 5</t>
    <phoneticPr fontId="1" type="noConversion"/>
  </si>
  <si>
    <t>&gt; 5 = 10</t>
    <phoneticPr fontId="1" type="noConversion"/>
  </si>
  <si>
    <t>MODERATO</t>
    <phoneticPr fontId="1" type="noConversion"/>
  </si>
  <si>
    <t>&gt; 10 = 15</t>
    <phoneticPr fontId="1" type="noConversion"/>
  </si>
  <si>
    <t>MEDIO ALTO</t>
    <phoneticPr fontId="1" type="noConversion"/>
  </si>
  <si>
    <t>&gt; 15 = 20</t>
    <phoneticPr fontId="1" type="noConversion"/>
  </si>
  <si>
    <t>ELEVATO</t>
    <phoneticPr fontId="1" type="noConversion"/>
  </si>
  <si>
    <t>&gt; 20</t>
    <phoneticPr fontId="1" type="noConversion"/>
  </si>
  <si>
    <t>CRITICO</t>
    <phoneticPr fontId="1" type="noConversion"/>
  </si>
  <si>
    <t>Utilizzo autovetture di servizio</t>
  </si>
  <si>
    <t>Attività di recupero ingombranti a domicilio</t>
  </si>
  <si>
    <t>Invio diretto all'impianto di destino dei rifiuti raccolti</t>
  </si>
  <si>
    <t>peculato  art. 314 c.p.;  corruzione art. 318-319 c.p.; concussione art. 317 c.p.; abuso di atti d'ufficio art. 323 c.p.; truffa art. 640 c.p.</t>
  </si>
  <si>
    <t>AU, Responsabile servizio ambiente</t>
  </si>
  <si>
    <t>GESTIONE DEI SERVIZI</t>
  </si>
  <si>
    <t>Personale impiegato nel servizio, Servizio Contabilità e Personale</t>
  </si>
  <si>
    <t>Controlli, verifiche e sanzioni AVE</t>
  </si>
  <si>
    <t>Coordinatore Ausiliari di Vigilanza Ecologica; Ausiliari di Vigilanza Ecologica</t>
  </si>
  <si>
    <t xml:space="preserve">corruzione art. 318-319 c.p.; concussione art. 317 c.p.; induzione indebita a dare o promettere utilità art. 319 quater c.p.; abuso di atti di ufficio art. 323 c.p.; Rifiuto di atti d’ufficio. Omissione art.328 c.p.
</t>
  </si>
  <si>
    <t>Omesso accertamento doloso per ragioni di interesse personale, conflitto di interessi o mera opportunità; omessa segnalazione all’Autorità competente; mancata ispezione; mancato rispetto delle regole procedurali in tema di ispezioni e redazione dei verbali; manipolazione dei verbali e/o dichiarazioni mendaci; occultamento anche parziale di fatti che avrebbero dovuto essere comunicati alle Autorità competenti; inosservanza di provvedimenti disposti dalle Autorità pubbliche; omessa vigilanza sull’operato degli AVE da parte del Coordinatore, del Responsabile e/o dell’Amministratore Unico.</t>
  </si>
  <si>
    <t>Gestione dei contenziosi giudiziali e stragiudiziali. Nomina dei legali e coordinamento delle loro attività</t>
  </si>
  <si>
    <t>corruzione art. 318-319 c.p.; concussione art. 317 c.p.; corruzione in atti giudiziari art. 319 ter c.p.; rivelazioni e utilizzazioni di segreti d'ufficio art. 326 c.p.; abuso di atti di ufficio art. 323 c.p.; rifiuto di atti d'ufficio.omissione art. 328 c.p.; corruzione in atti giudiziari 319 ter c.p.; induzione a non rendere dichiarazioni o a rendere dichiarazioni mendaci all'autorità giudiziaria art. 377 bis c.p.</t>
  </si>
  <si>
    <t xml:space="preserve">Accettazione o richiesta di denaro non dovuto o altra utilità per effettuare il servizio di recupero del materiale; mancata rilevazione del servizio effettuato e conseguente mancata fatturazione dell’intervento.
</t>
  </si>
  <si>
    <t>Dazione o promessa di denaro, beni o altra utilità al fine di indurre il Giudice o altri funzionari al buon esito del processo o di procedimenti arbitrali a favore (o in danno) della Società; dazione o promessa di denaro, beni o altra utilità alla persona chiamata a testimoniare, in un procedimento penale, davanti all'Autorità giudiziaria, al fine di indurre la stessa a rendere dichiarazioni mendaci o ad occultare le stesse; nomina di professionisti privi delle competenze necessarie; indebita definizione dell’oggetto dell’affidamento, del compenso della prestazione (non allineato alle tariffe professionali e di mercato ad esempio) al fine di favorire un determinato professionista.</t>
  </si>
  <si>
    <r>
      <t xml:space="preserve">Discrezionalità
</t>
    </r>
    <r>
      <rPr>
        <b/>
        <sz val="10"/>
        <rFont val="Calibri"/>
        <family val="2"/>
        <scheme val="minor"/>
      </rPr>
      <t>Il processo è discrezionale ?</t>
    </r>
    <r>
      <rPr>
        <b/>
        <sz val="12"/>
        <rFont val="Calibri"/>
        <family val="2"/>
        <scheme val="minor"/>
      </rPr>
      <t xml:space="preserve">
</t>
    </r>
  </si>
  <si>
    <r>
      <t>Impatto economico</t>
    </r>
    <r>
      <rPr>
        <b/>
        <sz val="10"/>
        <rFont val="Calibri"/>
        <family val="2"/>
        <scheme val="minor"/>
      </rPr>
      <t xml:space="preserve">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r>
  </si>
  <si>
    <r>
      <t xml:space="preserve">Impatto reputazionale
</t>
    </r>
    <r>
      <rPr>
        <b/>
        <sz val="10"/>
        <rFont val="Calibri"/>
        <family val="2"/>
        <scheme val="minor"/>
      </rPr>
      <t>Nel corso degli ultimi 5 anni sono stati pubblicati su giornali o riviste articoli aventi ad oggetto il medesimo evento o eventi analoghi ?</t>
    </r>
  </si>
  <si>
    <r>
      <t xml:space="preserve">Valore economico
</t>
    </r>
    <r>
      <rPr>
        <b/>
        <sz val="10"/>
        <rFont val="Calibri"/>
        <family val="2"/>
        <scheme val="minor"/>
      </rPr>
      <t>Qual è l'impatto economico del processo?</t>
    </r>
  </si>
  <si>
    <r>
      <t xml:space="preserve">Frazionabilità del processo
</t>
    </r>
    <r>
      <rPr>
        <b/>
        <sz val="10"/>
        <rFont val="Calibri"/>
        <family val="2"/>
        <scheme val="minor"/>
      </rPr>
      <t>Il risultato finale del processo può essere raggiunto anche effettuando una pluralità di operazioni di entità economica ridotta che, considerate complessivamente, alla fine assicurano lo stesso risultato (es. pluralità di afidamenti ridotti) ?</t>
    </r>
  </si>
  <si>
    <r>
      <t xml:space="preserve">Impatto organizzativo, economico e sull'immagine
</t>
    </r>
    <r>
      <rPr>
        <b/>
        <sz val="10"/>
        <rFont val="Calibri"/>
        <family val="2"/>
        <scheme val="minor"/>
      </rPr>
      <t>A quale livello può collocarsi il rischio dell'evento (livello apicale, livello intermedio o livello basso) ovvero la posizione/il ruolo che l'eventuale soggetto riveste nell'organizzazione è elevata, media o bassa?</t>
    </r>
  </si>
  <si>
    <t>VALUTAZIONE MEDIA PROBABILITÀ</t>
  </si>
  <si>
    <t>RISCHIO</t>
  </si>
  <si>
    <t>LIVELLO</t>
  </si>
  <si>
    <t>VALUTAZIONE MEDIA IMPATTO</t>
  </si>
  <si>
    <t>Media aritmetica</t>
  </si>
  <si>
    <t>VALUTAZIONE COMPLESSIVA DEL RISCHIO = V</t>
  </si>
  <si>
    <t>VALUTAZIONE MEDIA PROBABILITA =  P</t>
  </si>
  <si>
    <r>
      <t xml:space="preserve">Complessità del processo
</t>
    </r>
    <r>
      <rPr>
        <b/>
        <sz val="10"/>
        <rFont val="Calibri"/>
        <family val="2"/>
        <scheme val="minor"/>
      </rPr>
      <t>Si tratta di un processo complesso che comporta il coinvolgimento di più Funzioni (interne alla società) in fasi successive per il conseguimento del risultato?</t>
    </r>
  </si>
  <si>
    <r>
      <t xml:space="preserve">Controlli                                                                                                                                                                                                                                                                                                                                          </t>
    </r>
    <r>
      <rPr>
        <b/>
        <sz val="10"/>
        <color theme="1"/>
        <rFont val="Calibri"/>
        <family val="2"/>
        <scheme val="minor"/>
      </rPr>
      <t>Anche sulla base dell’esperienza pregressa, il tipo di controllo
applicato sul processo è adeguato a neutralizzare il rischio?</t>
    </r>
  </si>
  <si>
    <t>No, il rischio rimane indifferente</t>
  </si>
  <si>
    <t>Sì, ma in minima parte</t>
  </si>
  <si>
    <t>Sì, per una percentuale approssimativa del 50 %</t>
  </si>
  <si>
    <t>Sì, è molto efficace</t>
  </si>
  <si>
    <t>Sì, costituisce un efficace strumento di neutralizzazione</t>
  </si>
  <si>
    <r>
      <t xml:space="preserve">Impatto Organizzativo
</t>
    </r>
    <r>
      <rPr>
        <b/>
        <sz val="10"/>
        <rFont val="Calibri"/>
        <family val="2"/>
        <scheme val="minor"/>
      </rPr>
      <t>Rispetto al totale del personale impiegato nel singolo settore competente a svolgere il processo nell'ambito della Società quale percentuale di personale è impiegata nel processo?</t>
    </r>
  </si>
  <si>
    <t>A livello apicale</t>
  </si>
  <si>
    <t>BASSO</t>
  </si>
  <si>
    <t>Comporta l'attribuzione di considerevoli vantaggi/svantaggi a soggetti esterni (es. affidamento di appalto)</t>
  </si>
  <si>
    <t>Comporta l'attribuzione di vantaggi/svantaggi a soggetti esterni, ma di rilievo economico modesto (es. contributi per eventi)</t>
  </si>
  <si>
    <t>No, il processo coinvolge una o due funzioni</t>
  </si>
  <si>
    <t>Sì, il processo coinvolge tre o più funzioni</t>
  </si>
  <si>
    <t>Sì, il processo coinvolge più di cinque funzioni</t>
  </si>
  <si>
    <t>Espletamento del servizio - raccolta, cleaning e verde pubblico</t>
  </si>
  <si>
    <t xml:space="preserve">Il personale preposto deve osservare le procedure adottate nonché il protocollo operativo nelle fasi di ricevimento degli utenti, movimentazione rifiuti e gestione delle emergenze, con relativa compilazione di tutta la documentazione all'uopo destinata. </t>
  </si>
  <si>
    <t>Difformità tra quantità e/o tipologia merceologica di rifiuti conferita agli impianti anche rilevata dal confronto tra i documenti iniziali di trasporto e quelli finali. Mancata consegna dei rifiuti agli impianti all'uopo dedicati.</t>
  </si>
  <si>
    <t>Il Servizio Legale e Affari Generali si occupa della stesura del Bando di gara,  del Capitolato, del Disciplinare e dei Fac simili per la partecipazione, secondo le indicazioni dei vari Responsabili di Servizio. L'AU e il Direttore Pianificazione &amp; Controllo vigilano sul rispetto delle procedure individuate e della normativa sugli Appalti. La Società procede con l'individuazione dei requisiti ai sensi del Codice degli Appalti. Procede con l'individuazione delle caratteristiche e valori minimi dei requisiti previsti. I criteri di aggiudicazione sono quelli previsti dall'art. 95 del Dlgs. 50/2016: il prezzo più basso e l'offerta economicamente più vantaggiosa. La Società, in sede di predisposizione del bando, stabilisce  la programmazione delle attività da svolgere e delle relative tempestiche.</t>
  </si>
  <si>
    <t>I Responsabili di servizio, a cadenza annuale, attribuiscono punteggi ai dipendenti in base ai criteri stabiliti da un apposito Protocollo d'intesa aziendale. Il Direttore e l'AU controllano il rispetto della procedura ed eventualmente provvedono alla modifica/integrazione dei risultati finali.</t>
  </si>
  <si>
    <t>Non corretta esecuzione del servizio al fine di favorire un determinato soggetto; alterazione dell'organizzazione delle attività per favorire un determinato soggetto; non corretta gestione dei rifiuti (accettazione di particolari categorie di rifiuti non oggetto del servizio) al fine di favorire un determinato soggetto; mancato rispetto degli Ordini di servizio.</t>
  </si>
  <si>
    <t>Previsione di requisiti di accesso stringenti ed ingiustificati rispetto al tipo di figura necessaria; mancata pubblicazione dell'Avviso di selezione sul sito aziendale o su altri idonei mezzi di diffusione; inosservanza regole procedurali e tempistiche minime a garanzia della trasparenza e imparzialità della selezione; comunicazione anticipata delle prove di selezione ad un candidato al fine di favorire lo stesso.</t>
  </si>
  <si>
    <t xml:space="preserve">Requisiti di accesso ingiustificati ovvero individuazione di fabbisogni pretestuosi allo scopo di reclutare determinati soggetti.
</t>
  </si>
  <si>
    <t>La revoca del bando può avvenire nel caso in cui si verifichino le seguenti situazioni: a) sopravvenuti motivi di pubblico interesse; b) mutamento della situazione iniziale; c) per nuova valutazione dell'interesse pubblico originario; d) autotutela</t>
  </si>
  <si>
    <t>La Società ha previsto l'esperimento di azioni legali concernenti gare e affidamenti esclusivamente dinnanzi al Tribunale di Pordenone.</t>
  </si>
  <si>
    <t>La Società conserva tutte le comunicazioni in entrata e uscita, mediante un sistema cartaceo (e informatico) di protocollazione.</t>
  </si>
  <si>
    <t>Il Servizio Contabilità e Personale gestisce l'erogazione di denaro del fondo cassa. Le erogazioni sono tracciate e motivate.</t>
  </si>
  <si>
    <t xml:space="preserve">La Società si avvale di Agenzie per il reclutamento di risorse di tipo esecutivo e operativo ovvero di figure ad elevata specializzazione professionale. Le Agenzie devono dichiarare di rispettare i principi del Regolamento per la ricerca e selezione del personale nonché quelli dell'art. 3 del dlgs 165/2001. L'Agenzia provvede alla redazione dell'avviso di reclutamento, sotto la supervisione del personale di GEA - Gestioni Ecologiche e Ambientali - SPA, allo svolgimento di tutte le procedure di preselezione, con adeguate forme di pubblicità, al fine di presentare una rosa finale di candidati alla Società. </t>
  </si>
  <si>
    <t xml:space="preserve">La Società pubblica l'Avviso di selezione sul sito aziendale, garantendone adeguata pubblicità mediante eventuale comunicazione a soggetti e categorie interessate (Albi, ecc…). GEA - Gestioni Ecologiche e Ambientali - SPA predispone prove di selezione che possono consistere in colloqui, questionari teorico-pratici, prove scritte, test attitudinali, prove pratiche e valutazione di curriculum vitae. Al termine della prove la Società effettua una graduatoria da cui attingere con proposta di assunzione al candidato/candidati che hanno ottenuto il punteggio maggiore. </t>
  </si>
  <si>
    <t>Sistema budgetario del Direttore Pianificazione &amp; Controllo (condiviso con l'AU trimestralmente)</t>
  </si>
  <si>
    <t>Non esiste una procedura di sistema scritta</t>
  </si>
  <si>
    <t>L'AU coordina e sovraintende le attività necessarie per la conclusione e la stipula di contratti e convenzioni con Enti Pubblici, anche al fine dell'ottenimento di autorizzazioni, concessioni e licenze; l'AU può avere contatti con funzionari delle Autorità pubbliche di Vigilanza, di altri Enti Pubblici, di Amministrazioni Tributarie o di Enti competenti in occasione di ispezioni, verifiche o accertamenti. La Direzione Pianificazione &amp; Controllo è delegata alla rappresentanza nei confronti della amministrazione finanziaria in occasione di ispezioni, verifiche o accertamenti. Il Responsabile Servizi Ambientali è delegato per le verifiche in materia ambientale.</t>
  </si>
  <si>
    <t>Il dipendente è responsabile della strumentazione informatica ed elettronica messa a disposizione della Società e risponde di ogni danno causato ad essa (salvo eventi imprevedibili e/o accidentali).</t>
  </si>
  <si>
    <t>Addetto magazzino, Responsabile di servizio</t>
  </si>
  <si>
    <t>L'Addetto al magazzino si occupa della distribuzione dei materiali. Gestisce e aggiorna le schede inventario anche con l’imputazione di dati nel terminale.</t>
  </si>
  <si>
    <t>Il personale autorizzato utilizza i mezzi aziendali osservando rigorosamente le procedure adottate. Gli interventi di manutenzione vengono effettuati dall'officina aziendale, salvo casi di riparazioni esterne dovute ad esigenze debitamente motivate. I Responsabili di servizio controllano la motivazione per l'esternalizzazione della riparazione. Il parco mezzi viene gestito dal Direttore Pianificazione &amp; Controllo mediante il Libro cespiti.</t>
  </si>
  <si>
    <t>Gestione delle attività standard oggetto dell'affidamento: gli ordini di servizio sono compilati dal PIAR (Pianificazione raccolta rifiuti) e dal SBT (Responsabile del servizio botanico tecnico) e verificati dal Responsabile servizi ambientali. Eventuali distorsioni del servizio sono segnalate allo stesso.</t>
  </si>
  <si>
    <t>RPCT 01</t>
  </si>
  <si>
    <t>RPCT 01.01</t>
  </si>
  <si>
    <t>RPCT 01.02</t>
  </si>
  <si>
    <t>RPCT 01.03</t>
  </si>
  <si>
    <t>RPCT 01.04</t>
  </si>
  <si>
    <t>RPCT 01.05</t>
  </si>
  <si>
    <t>RPCT 01.06</t>
  </si>
  <si>
    <t>RPCT 01.07</t>
  </si>
  <si>
    <t>RPCT 01.08</t>
  </si>
  <si>
    <t>RPCT 01.09</t>
  </si>
  <si>
    <t>RPCT 01.10</t>
  </si>
  <si>
    <t>RPCT 01.11</t>
  </si>
  <si>
    <t>RPCT 01.12</t>
  </si>
  <si>
    <t>RPCT 01.13</t>
  </si>
  <si>
    <t>RPCT 02</t>
  </si>
  <si>
    <t>RPCT 02.01</t>
  </si>
  <si>
    <t>RPCT 02.02</t>
  </si>
  <si>
    <t>RPCT 02.03</t>
  </si>
  <si>
    <t>RPCT 02.04</t>
  </si>
  <si>
    <t>RPCT 02.05</t>
  </si>
  <si>
    <t>RPCT 02.06</t>
  </si>
  <si>
    <t>RPCT 02.07</t>
  </si>
  <si>
    <t>RPCT 02.08</t>
  </si>
  <si>
    <t>RPCT 02.09</t>
  </si>
  <si>
    <t>RPCT 02.10</t>
  </si>
  <si>
    <t>RPCT 02.11</t>
  </si>
  <si>
    <t>RPCT 02.12</t>
  </si>
  <si>
    <t>RPCT 02.13</t>
  </si>
  <si>
    <t>RPCT 02.14</t>
  </si>
  <si>
    <t>RPCT 03</t>
  </si>
  <si>
    <t>RPCT 03.01</t>
  </si>
  <si>
    <t>RPCT 03.02</t>
  </si>
  <si>
    <t>RPCT 03.03</t>
  </si>
  <si>
    <t>RPCT 03.04</t>
  </si>
  <si>
    <t>RPCT 03.05</t>
  </si>
  <si>
    <t>RPCT 04</t>
  </si>
  <si>
    <t>RPCT 04.01</t>
  </si>
  <si>
    <t>RPCT 04.02</t>
  </si>
  <si>
    <t>RPCT 04.03</t>
  </si>
  <si>
    <t>RPCT 04.04</t>
  </si>
  <si>
    <t>RPCT 04.05</t>
  </si>
  <si>
    <t>RPCT 04.06</t>
  </si>
  <si>
    <t>RPCT 04.07</t>
  </si>
  <si>
    <t>RPCT 04.08</t>
  </si>
  <si>
    <t>RPCT 04.09</t>
  </si>
  <si>
    <t>RPCT 05</t>
  </si>
  <si>
    <t>RPCT 05.01</t>
  </si>
  <si>
    <t>RPCT 05.02</t>
  </si>
  <si>
    <t>RPCT 05.03</t>
  </si>
  <si>
    <t>RPCT 05.04</t>
  </si>
  <si>
    <t>RPCT 06</t>
  </si>
  <si>
    <t>RPCT 06.01</t>
  </si>
  <si>
    <t>Regolamento per la ricerca e la selezione del personale; Trasparenza</t>
  </si>
  <si>
    <t>PROCEDURA DI SISTEMA E MISURE</t>
  </si>
  <si>
    <t>Regolamento per la ricerca e la selezione del personale (art. 13); Trasparenza</t>
  </si>
  <si>
    <t>Contratto Collettivo nazionale Utilitalia</t>
  </si>
  <si>
    <t>Protocollo d’intesa sulle relazioni industriali - premio di risultato - di data 28.03.2014; Trasparenza (dati in forma aggregata)</t>
  </si>
  <si>
    <t>Sistema di timbrature automatico con lettura del badge personale</t>
  </si>
  <si>
    <t>Procedura di verifica INPS</t>
  </si>
  <si>
    <t xml:space="preserve">Dlgs. 39/2013; Determinazione ANAC n. 833 del 03.08.2016; verifica incompatibilità, inconferibilità e conflitti d'interesse secondo quanto indicato nel PPCT, dichiarazione annuale, Codice di comportamento </t>
  </si>
  <si>
    <t>Regolamento concernente le acquisizioni di lavori forniture e servizi, (Allegato A); Albo fornitori; Codice degli Appalti</t>
  </si>
  <si>
    <t>Regolamento concernente le acquisizioni di lavori forniture e servizi, (Allegato A); Albo fornitori; Codice degli Appalti; Trasparenza</t>
  </si>
  <si>
    <t>Ordinanza del Sindaco n. 25 del 24.11.2014 (Pordenone); Ordinanza dirigenziale del 16.03.2016 (Pordenone); Regolamento comunale per la gestione dei rifiuti urbani adottato con delibera n. 52 del 11.09.2015 (Roveredo in Piano)</t>
  </si>
  <si>
    <t>Regolamento per la ricerca e la selezione del personale; Trasparenza; Gestione conflitti d'interesse</t>
  </si>
  <si>
    <t>Codice etico e di comportamento; Whistleblowing</t>
  </si>
  <si>
    <t>Regolamento comunale Ecosagre Pordenone; Trasparenza</t>
  </si>
  <si>
    <t>Delibera Cda del 29.04.2003; Trasparenza</t>
  </si>
  <si>
    <r>
      <t>Le varianti in corso d'opera sono ritenute ammissibili quando esistono evidenti e necessarie modifiche progettuali. Le varianti in corso d'opera, sentito il progettista ed il direttore lavori, possono essere ammesse qualora ricorrano le seguenti situazioni: a) non prevedibili sopravvenienze derivanti da disposioni di legge (ius superveniens)</t>
    </r>
    <r>
      <rPr>
        <i/>
        <sz val="10"/>
        <color theme="1"/>
        <rFont val="Constantia"/>
        <family val="1"/>
      </rPr>
      <t>;</t>
    </r>
    <r>
      <rPr>
        <sz val="10"/>
        <color theme="1"/>
        <rFont val="Constantia"/>
        <family val="1"/>
      </rPr>
      <t xml:space="preserve"> b) cause impreviste e imprevedibili  o sopravvenute acquisizioni tecniche</t>
    </r>
  </si>
  <si>
    <t>RPCT 03.06</t>
  </si>
  <si>
    <t>RPCT 03.07</t>
  </si>
  <si>
    <t>RPCT 03.08</t>
  </si>
  <si>
    <t>RPCT 03.09</t>
  </si>
  <si>
    <t>RPCT 03.10</t>
  </si>
  <si>
    <t>RPCT 03.11</t>
  </si>
  <si>
    <t>RPCT 03.12</t>
  </si>
  <si>
    <t>RPCT 03.13</t>
  </si>
  <si>
    <t>RPCT 03.14</t>
  </si>
  <si>
    <t>RPCT 03.15</t>
  </si>
  <si>
    <t>RPCT 03.16</t>
  </si>
  <si>
    <t>RPCT 03.17</t>
  </si>
  <si>
    <t>RPCT 03.18</t>
  </si>
  <si>
    <t>RPCT 03.19</t>
  </si>
  <si>
    <t>RPCT 02.15</t>
  </si>
  <si>
    <t>Direzione Pianificazione e Controllo, Affari Legali e Generali, Responsabile prevenzione corruzione e trasparenza</t>
  </si>
  <si>
    <t>Valutazione delle necessità ovvero delle priorità condizionate da pressioni esterne; previsioni di requisiti di accesso "personalizzati" ed insufficienza di meccanismi oggettivi e trasparenti idonei a verificare il possesso dei requisiti attitudinali e professionali richiesti in relazione alla posizione da ricoprire allo scopo di reclutare candidati particolari; abuso di processi di stabilizzazione finalizzato al reclutamento di candidati particolari, irregolare composizione della Commissione di selezione, inosservanza regole procedurali a garanzia della trasparenza e dell'imparzialità della selezione, esclusione arbitraria di alcuni concorrenti, disomogeneità di valutazione per favorire alcuni candidati, abuso del provvedimento di revoca al  fine di bloccare un concorso il cui risultato sia diverso da quello atteso.</t>
  </si>
  <si>
    <t>La Società utilizza tale tipologia di reclutamento solo quando vi è tale possibilità (comprovate ragioni di necessità o urgenza).</t>
  </si>
  <si>
    <t>Il Servizio Contabilità e Personale verifica l'effettiva timbratura in entrata e in uscita. Nel caso di anomalie o discrepanze vengono chieste delucidazioni al dipendente interessato ed eventualmente viene informato il preposto /Responsabile di servizio e la Direzione.</t>
  </si>
  <si>
    <t>L'INPS trasmette alla Società le eventuali autorizzazioni al godimento dei permessi di cui alla legge 104/92. Il Servizio Contabilità e Personale verifica solo che sia rispettato il monte ore/giornate mensilmente previsto dalla legge.</t>
  </si>
  <si>
    <t>Personale: Pagamento degli emolumenti a personale e AU (esternalizzata)</t>
  </si>
  <si>
    <t>Individuazione preliminare del profilo del formatore, valutazione con il Responsabile attività formative,valutazione delle offerte economiche (in caso di indagine di mercato), affidamento dell'attività di formazione.</t>
  </si>
  <si>
    <t>La Società svolge un'analisi preliminare sulla tipologia di contratto di appalto, o concessione e della procedura da applicare (gara aperta, ristretta, negoziata, accordo quadro, dialogo competitivo, economia, rinnovo, o altro strumento previsto dalla legge). L'AU sovrintende e coordina, con il supporto e la collaborazione della Direzione Pianificazione e Controllo, la procedura di acquisto di beni, lavori, servizi e forniture, anche in relazione all'affidamento con procedura ad evidenza pubblica.</t>
  </si>
  <si>
    <t>Condizionamenti nelle decisioni assunte all'esito delle procedure di accordo bonario, derivabili dalla presenza della parte provata all'interno della commissione.</t>
  </si>
  <si>
    <t>Gare e affidamenti: Controllo e monitoraggio fornitori</t>
  </si>
  <si>
    <r>
      <t xml:space="preserve">Rilevanza esterna                                                                                    </t>
    </r>
    <r>
      <rPr>
        <b/>
        <sz val="10"/>
        <rFont val="Calibri"/>
        <family val="2"/>
        <scheme val="minor"/>
      </rPr>
      <t>Il processo produce effetti diretti all'esterno dell'amministrazione di riferimento?</t>
    </r>
  </si>
  <si>
    <t>Omessa vigilanza circa determinati fornitori. Mancata comunicazione circa esiti negativi relativi al monitoraggio di fornitori.</t>
  </si>
  <si>
    <t>abuso di atti di ufficio art. 323 c.p.; rifiuto di atti d'ufficio.omissione art. 328 c.p.</t>
  </si>
  <si>
    <t>Non esiste una procedura di sistema</t>
  </si>
  <si>
    <t>Sistema Protocollo; Trasparenza</t>
  </si>
  <si>
    <t>Il Responsabile servizi ambientali gestisce l'invio dei rifiuti verso gli stabilimenti atti a ricevere gli stessi ed individuati tramite procedure. L'effettivo invio dei rifiuti viene verificato attraverso l'emissione di documenti quali i formulari o equipollenti.</t>
  </si>
  <si>
    <t>Responsabile servizio ambiente, Servizio amministrativo ambientale</t>
  </si>
  <si>
    <t>Il Servizio Contabilità e Personale trasmette allo Studio di consulenza esterno i dati di immissione (generati in automatico con le timbrature del personale) attraverso diversi tipi di elaborati, accompagnati da specifiche e commenti di accompagnamento. Lo Studio di consulenza genera un primo prospetto di paga, ed invia alla Società una bozza di cedolino, al fine di procedere alla verifica finale effettuata dal Servizio Contabilità e Personale.</t>
  </si>
  <si>
    <t xml:space="preserve">La Società effettua controlli, a campione o su segnalazione, di fornitori, mediante l'utilizzo di applicativi informatici, società specializzate ovvero documentazione prodotta.  </t>
  </si>
  <si>
    <t>AU, Responsabile attività formative, Responsabili servizio</t>
  </si>
  <si>
    <r>
      <t xml:space="preserve">L'AU e la Direzione Pianificazione e Controllo curano le suddivisione dei ruoli per evitare ipotesi di conflitto di interessi, in base a quanto previsto dal Codice Etico e dal Codice di comportamento. Il Responsabile della prevenzione della corruzione e della trasparenza verifica la sussistenza di ipotesi di inconferibilità/incompatibilità in capo ad AU e dirigenza. Il Responsabile della prevenzione della corruzione e della trasparenza verifica anche la sussistenza di incarichi extra-societari in capo ai dipendenti e verifica l'inesistenza di conflitti di interesse. </t>
    </r>
    <r>
      <rPr>
        <sz val="10"/>
        <color theme="1"/>
        <rFont val="Constantia"/>
        <family val="1"/>
      </rPr>
      <t>Incarichi ed attività extra-societarie vengono segnalate dai dipendenti stessi. Tale obbligo di segnalazione è stabilito dalla nota prot. 2017/LT/U/51 del 18.01.2017. In sede di assunzione i dipendenti ricevono comunicazione scritta circa l'obbligo di segnalazione afferente incarichi o attività extra-societarie. La Direzione pianificazione &amp; controllo è deputata all'autorizzazione allo svolgimento di tali attività.</t>
    </r>
  </si>
  <si>
    <r>
      <t xml:space="preserve">Nel caso di di procedura negoziata, la Società consulta un numero limitato di operatori economici selezionati (con o senza bando preventivo) dotati di requisiti adeguati all'affidamento del lavoro o servizio, con i quali negozia le condizioni dell'appalto. Il lavoro o il servizio viene affidato al soggetto che negozia le condizioni più vantaggiose. Il Servizio Affari Legali e Generali controlla il rispetto dei requisiti di legge per il ricorso a tale procedura. </t>
    </r>
    <r>
      <rPr>
        <sz val="10"/>
        <color theme="1"/>
        <rFont val="Constantia"/>
        <family val="1"/>
      </rPr>
      <t>Solo chi è iscritto all'Albo fornitori può prendere parte a procedure negoziate.</t>
    </r>
  </si>
  <si>
    <r>
      <t xml:space="preserve">E' previsto l'affidamento diretto del contratto quando trattasi di lavori, forniture o servizi inferiori a 40.000 euro. Il Servizio Affari Legali e Generali controlla il rispetto dei requisiti di legge per il ricorso a tale procedura. </t>
    </r>
    <r>
      <rPr>
        <sz val="10"/>
        <color theme="1"/>
        <rFont val="Constantia"/>
        <family val="1"/>
      </rPr>
      <t>Gli affidamenti diretti sono destinati esclusivamente a operatori iscritti all'Albo, salvo comprovate ragioni di urgenza o nel caso in cui nessun soggetto risulti iscritto all'interno della categoria-classe richiesta. In caso di superamento, nel corso dell'anno solare, dell'importo complessivo di € 40.000,00 per un singolo fornitore, il Responsabile di servizio deve presentare all'AU una relazione giustificativa per ogni ulteriore affidamento allo stesso fornitore.</t>
    </r>
  </si>
  <si>
    <t xml:space="preserve">Il Direttore Pianificazione &amp; Controllo effettua i pagamenti debitamente giustificati e tracciati. Il Servizio Legale e Affari Generali verifica la corrispondenza del CIG con l'importo delle varie fatture.
</t>
  </si>
  <si>
    <t xml:space="preserve">Affari Legali e Generali, Addetto Customer Care </t>
  </si>
  <si>
    <t xml:space="preserve">L'Amministratore Unico, con il supporto e la collaborazione della Direzione Pianificazione e Controllo, del Servizio Legale e Affari Generali, e del Servizio contabilità e personale sovraintende e coordina gli adempienti effettuati verso Autorità pubbliche, Enti Pubblici in genere ed Enti competenti in materia di rapporto di lavoro. Le comunicazioni e le istanze sono inoltrate dalla Responsabile Affari Legali, previa istruttoria a cura delle funzioni interessate e sottoscrizione da parte dell'AU. </t>
  </si>
  <si>
    <t xml:space="preserve">L'AU coordina e sovraintende le attività necessarie per l'ottenimento di autorizzazioni e certificazioni. L'attività viene svolta con il coinvolgimento delle funzioni di volta in volta competenti e con l'RSGI. </t>
  </si>
  <si>
    <t xml:space="preserve">Gli AVE, coordinati dal CAVE, effettuano controlli sul territorio del Comune di Pordenone, del Comune di Cordenons e di Roveredo in Piano, relativamente ad ipotesi di abbandono rifiuti, errato conferimento o esposizione degli stessi con modalità non corrette (fuori orario, sacchi non conformi, ecc). Gli AVE redigono prima facie verbali di accertamento e verbali di contestazione con irrogazione di sanzioni amministrative. L’attività di accertamento e contestazione viene svolta sotto il monitoraggio della Polizia Municipale di Pordenone e Roveredo in Piano.
</t>
  </si>
  <si>
    <t>La Società eroga contributi in occasione di eventi cittadini al fine di promuovere progetti di informazione ambientale. I contributi sono debitamente tracciati.</t>
  </si>
  <si>
    <t>La Società opera in base a quanto previsto dal Codice Etico e dal Codice di Comportamento. I regali e vantaggi offerti  che eccedono il valore modico, devono essere segnalati per consentire una adeguata valutazione da parte del responsabile di funzione, il quale, secondo le modalità previste, provvede ad informare l’Organismo di vigilanza</t>
  </si>
  <si>
    <t>PGI 07-01; PGI 07-02; PGI 07-03; PGI 20-02; Libro cespiti; Segnalazioni</t>
  </si>
  <si>
    <t>PGI 06-02; IGI 11-01-06; Codice etico; Segnalazioni</t>
  </si>
  <si>
    <t>Mansionario; Codice etico; Segnalazioni</t>
  </si>
  <si>
    <t>Codice etico; Segnalazioni</t>
  </si>
  <si>
    <t>Codice etico e di comportamento; Segnalazioni</t>
  </si>
  <si>
    <r>
      <t>Ottenimento sgravi fiscali</t>
    </r>
    <r>
      <rPr>
        <b/>
        <i/>
        <sz val="10"/>
        <color theme="1"/>
        <rFont val="Constantia"/>
        <family val="1"/>
      </rPr>
      <t xml:space="preserve"> </t>
    </r>
  </si>
  <si>
    <t>Il servizio viene svolto, su richiesta, per i Comuni di Cordenons, Pordenone, Prata di Pordenone e Roveredo in Piano. Il personale impiegato ritira i rifiuti ingombranti presso gli utenti che effettuano il pagamento all'operatore. Il controllo  dell'effettuazione del servizio e del pagamento è svolto dal Servizio Contabilità e Personale e dal Contact Center.</t>
  </si>
  <si>
    <t>Non esiste una procedura di sistema scritta; Segnalazioni</t>
  </si>
  <si>
    <t>L'AU sovrintende, con il supporto e la collaborazione della Direzione Pianificazione e Controllo e del Servizio Legale e Affari Generali, la gestione dei procedimenti giudiziali e stragiudiziali procedendo alla nomina diretta dei legali o consulenti esterni. La selezione dei legali può tenere conto anche dei soggetti regolarmente iscritti presso l'Albo fornitori..</t>
  </si>
  <si>
    <t>Contratto di affidamento del servizio, Mansionario; Segnalazioni</t>
  </si>
  <si>
    <t>Protocollo operativo gestioni Centri di Raccolta; IGI 11-01-04; Segnalazioni</t>
  </si>
  <si>
    <t xml:space="preserve">La Società procede alla selezione del personale assicurando celerità ed economicità di espletamento, nel rispetto dei divieti di discriminazione e del principio di pari opportunità previsti dalla normativa nazionale e comunitaria. GEA - Gestioni Ecologiche e Ambientali - SPA attiva procedure ad evidenza pubblica avvalendosi di società specializzate nella ricerca e selezione del personale oppure attivando la selezione in autonomia con Commissione interna. Il tutto dipendente dal numero di persone da selezionare e dalla tipologia. E' ammissibile il ricorso a contratti di lavoro a tempo determinato per sopperire a particolari attività di carattere ciclico o stagionale, per comprovate ragioni di carattere tecnico, organizzativo o produttivo. </t>
  </si>
  <si>
    <t>CCNL, Regolamento per la ricerca e la selezione del personale; Trasparenza</t>
  </si>
  <si>
    <t xml:space="preserve">In armonia con le disposizioni di legge in materia e con il Regolamento per la ricerca e la selezione del personale, la Società può avvalersi di specifici e determinati progetti di contratti di collaborazione a progetto e di collaborazione coordinata e continuativa. I collaboratori vengono individuati avvelendosi dei canali di reclutamento previsti. I collaboratori e consulenti possono essere individuati anche mediante l'utilizzo dell'Albo fornitori.  </t>
  </si>
  <si>
    <t>Regolamento per la ricerca e la selezione del personale; Trasparenza; Gestione conflitti d'interesse; Albo fornitori</t>
  </si>
  <si>
    <t>Regolamento per la ricerca e selezione del personale; Trasparenza; Gestione conflitti d'interesse; Albo fornitori</t>
  </si>
  <si>
    <r>
      <rPr>
        <b/>
        <sz val="10"/>
        <color theme="1"/>
        <rFont val="Constantia"/>
        <family val="1"/>
      </rPr>
      <t>AU</t>
    </r>
    <r>
      <rPr>
        <sz val="10"/>
        <color theme="1"/>
        <rFont val="Constantia"/>
        <family val="1"/>
      </rPr>
      <t xml:space="preserve">
</t>
    </r>
    <r>
      <rPr>
        <b/>
        <sz val="10"/>
        <color theme="1"/>
        <rFont val="Constantia"/>
        <family val="1"/>
      </rPr>
      <t>Direttore Pianificazione &amp; Controllo</t>
    </r>
  </si>
  <si>
    <t>Mancata o insufficiente verifica dello stato di avanzamento; mancata o insufficiente gestione delle non conformità; non corretta applicazione di penali atte a favorire il fornitore.</t>
  </si>
  <si>
    <t>Viene effettuata la verifica delle disposizioni in materia di sicurezza (DVR, DUVRI etc.) prima dell’esecuzione materiale del contratto e in corso d’opera. Nel caso di collaudi, la nomina del collaudatore viene effettuata previa procedura di selezione negoziata tra soggetti muniti dei requisiti di legge di cui all’Albo. Se del caso, vengono inviati i verbali di visita al RUP. I Responsabili di Servizio controllano la corretta esecuzione del contratto e che gli standards del servizio, della fornitura o del lavoro siano rispondenti a quelli dichiarati in sede di gara o affidamento. Nel caso di affidamenti diretti ovvero indagini di mercato, le non conformità vengono gestite dal RSGI su segnalazione dei Responsabili di servizio.</t>
  </si>
  <si>
    <t>Regolamento concernente le acquisizioni di lavori forniture e servizi, (Allegato A); Albo fornitori; Codice degli Appalti; Trasparenza; PGI 09-03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</si>
</sst>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9"/>
      <color indexed="8"/>
      <name val="Calibri"/>
      <family val="2"/>
    </font>
    <font>
      <b/>
      <sz val="10"/>
      <color indexed="8"/>
      <name val="Calibri"/>
      <family val="2"/>
    </font>
    <font>
      <sz val="10"/>
      <color indexed="8"/>
      <name val="Calibri"/>
      <family val="2"/>
    </font>
    <font>
      <b/>
      <sz val="10"/>
      <name val="Calibri"/>
      <family val="2"/>
    </font>
    <font>
      <sz val="10"/>
      <color theme="1"/>
      <name val="Calibri"/>
      <family val="2"/>
      <scheme val="minor"/>
    </font>
    <font>
      <sz val="10"/>
      <color rgb="FFFF0000"/>
      <name val="Calibri"/>
      <family val="2"/>
    </font>
    <font>
      <b/>
      <sz val="10"/>
      <color rgb="FFFF0000"/>
      <name val="Calibri"/>
      <family val="2"/>
    </font>
    <font>
      <sz val="10"/>
      <color theme="1"/>
      <name val="Calibri"/>
      <family val="2"/>
    </font>
    <font>
      <b/>
      <sz val="10"/>
      <color theme="1"/>
      <name val="Calibri"/>
      <family val="2"/>
    </font>
    <font>
      <b/>
      <sz val="10"/>
      <color theme="1"/>
      <name val="Constantia"/>
      <family val="1"/>
    </font>
    <font>
      <b/>
      <sz val="10"/>
      <color theme="1"/>
      <name val="Calibri"/>
      <family val="2"/>
      <scheme val="minor"/>
    </font>
    <font>
      <b/>
      <sz val="12"/>
      <name val="Calibri"/>
      <family val="2"/>
      <scheme val="minor"/>
    </font>
    <font>
      <b/>
      <sz val="10"/>
      <name val="Calibri"/>
      <family val="2"/>
      <scheme val="minor"/>
    </font>
    <font>
      <b/>
      <sz val="16"/>
      <color rgb="FFFF0000"/>
      <name val="Calibri"/>
      <family val="2"/>
      <scheme val="minor"/>
    </font>
    <font>
      <b/>
      <sz val="11"/>
      <color rgb="FFFF0000"/>
      <name val="Calibri"/>
      <family val="2"/>
      <scheme val="minor"/>
    </font>
    <font>
      <b/>
      <sz val="12"/>
      <color theme="1"/>
      <name val="Calibri"/>
      <family val="2"/>
      <scheme val="minor"/>
    </font>
    <font>
      <b/>
      <sz val="10"/>
      <color rgb="FFFF0000"/>
      <name val="Constantia"/>
      <family val="1"/>
    </font>
    <font>
      <b/>
      <sz val="10"/>
      <color indexed="8"/>
      <name val="Constantia"/>
      <family val="1"/>
    </font>
    <font>
      <sz val="11"/>
      <color indexed="8"/>
      <name val="Constantia"/>
      <family val="1"/>
    </font>
    <font>
      <sz val="10"/>
      <color indexed="8"/>
      <name val="Constantia"/>
      <family val="1"/>
    </font>
    <font>
      <b/>
      <sz val="10"/>
      <name val="Constantia"/>
      <family val="1"/>
    </font>
    <font>
      <sz val="10"/>
      <name val="Constantia"/>
      <family val="1"/>
    </font>
    <font>
      <sz val="10"/>
      <color theme="1"/>
      <name val="Constantia"/>
      <family val="1"/>
    </font>
    <font>
      <i/>
      <sz val="10"/>
      <color theme="1"/>
      <name val="Constantia"/>
      <family val="1"/>
    </font>
    <font>
      <sz val="10"/>
      <color rgb="FFFF0000"/>
      <name val="Constantia"/>
      <family val="1"/>
    </font>
    <font>
      <b/>
      <sz val="10"/>
      <color indexed="8"/>
      <name val="Calibri"/>
      <family val="2"/>
      <scheme val="minor"/>
    </font>
    <font>
      <sz val="11"/>
      <color theme="1"/>
      <name val="Constantia"/>
      <family val="1"/>
    </font>
    <font>
      <b/>
      <i/>
      <sz val="10"/>
      <color theme="1"/>
      <name val="Constantia"/>
      <family val="1"/>
    </font>
  </fonts>
  <fills count="22">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00FF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B0F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indexed="47"/>
        <bgColor indexed="64"/>
      </patternFill>
    </fill>
    <fill>
      <patternFill patternType="solid">
        <fgColor indexed="43"/>
        <bgColor indexed="64"/>
      </patternFill>
    </fill>
    <fill>
      <patternFill patternType="solid">
        <fgColor indexed="40"/>
        <bgColor indexed="64"/>
      </patternFill>
    </fill>
    <fill>
      <patternFill patternType="solid">
        <fgColor indexed="42"/>
        <bgColor indexed="64"/>
      </patternFill>
    </fill>
    <fill>
      <patternFill patternType="solid">
        <fgColor indexed="45"/>
        <bgColor indexed="64"/>
      </patternFill>
    </fill>
    <fill>
      <patternFill patternType="solid">
        <fgColor rgb="FF99FF99"/>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auto="1"/>
      </top>
      <bottom/>
      <diagonal/>
    </border>
    <border>
      <left/>
      <right/>
      <top/>
      <bottom style="thin">
        <color indexed="64"/>
      </bottom>
      <diagonal/>
    </border>
    <border>
      <left/>
      <right style="thin">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auto="1"/>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87">
    <xf numFmtId="0" fontId="0" fillId="0" borderId="0" xfId="0"/>
    <xf numFmtId="0" fontId="10" fillId="10" borderId="1" xfId="0" applyFont="1" applyFill="1" applyBorder="1" applyAlignment="1">
      <alignment horizontal="left" vertical="center"/>
    </xf>
    <xf numFmtId="0" fontId="10" fillId="0" borderId="3" xfId="0" applyFont="1" applyBorder="1" applyAlignment="1">
      <alignment horizontal="center" vertical="center" wrapText="1"/>
    </xf>
    <xf numFmtId="0" fontId="0" fillId="0" borderId="0" xfId="0" applyAlignment="1">
      <alignment vertical="top"/>
    </xf>
    <xf numFmtId="0" fontId="8" fillId="4" borderId="9" xfId="0" applyFont="1" applyFill="1" applyBorder="1" applyAlignment="1">
      <alignment horizontal="center" vertical="center"/>
    </xf>
    <xf numFmtId="0" fontId="0" fillId="2" borderId="0" xfId="0" applyFill="1"/>
    <xf numFmtId="0" fontId="0" fillId="0" borderId="0" xfId="0" applyFill="1"/>
    <xf numFmtId="0" fontId="8" fillId="4" borderId="2" xfId="0" applyFont="1" applyFill="1" applyBorder="1" applyAlignment="1">
      <alignment horizontal="center" vertical="center"/>
    </xf>
    <xf numFmtId="0" fontId="9" fillId="4" borderId="22"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10" xfId="0" applyFont="1" applyFill="1" applyBorder="1" applyAlignment="1">
      <alignment horizontal="center" vertical="center"/>
    </xf>
    <xf numFmtId="0" fontId="2" fillId="4" borderId="22" xfId="0" applyFont="1" applyFill="1" applyBorder="1" applyAlignment="1">
      <alignment horizontal="center" vertical="center" wrapText="1"/>
    </xf>
    <xf numFmtId="0" fontId="0" fillId="0" borderId="0" xfId="0" applyAlignment="1">
      <alignment horizontal="center" vertical="center"/>
    </xf>
    <xf numFmtId="0" fontId="2" fillId="4" borderId="14" xfId="0" applyFont="1" applyFill="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horizontal="center" vertical="center"/>
    </xf>
    <xf numFmtId="0" fontId="5" fillId="0" borderId="19" xfId="0" applyFont="1" applyBorder="1" applyAlignment="1">
      <alignment horizontal="left" vertical="center" wrapText="1"/>
    </xf>
    <xf numFmtId="0" fontId="5" fillId="0" borderId="19" xfId="0" applyFont="1" applyBorder="1" applyAlignment="1">
      <alignment vertical="center"/>
    </xf>
    <xf numFmtId="0" fontId="5" fillId="0" borderId="20" xfId="0" applyFont="1" applyFill="1" applyBorder="1" applyAlignment="1">
      <alignment horizontal="center" vertical="center"/>
    </xf>
    <xf numFmtId="0" fontId="5" fillId="0" borderId="19" xfId="0" applyFont="1" applyBorder="1" applyAlignment="1">
      <alignment horizontal="left" vertical="top" wrapText="1"/>
    </xf>
    <xf numFmtId="0" fontId="5" fillId="0" borderId="19" xfId="0" applyFont="1" applyBorder="1"/>
    <xf numFmtId="0" fontId="5" fillId="0" borderId="27" xfId="0" applyFont="1" applyBorder="1" applyAlignment="1">
      <alignment horizontal="left" vertical="center"/>
    </xf>
    <xf numFmtId="0" fontId="5" fillId="0" borderId="28" xfId="0" applyFont="1" applyFill="1" applyBorder="1" applyAlignment="1">
      <alignment horizontal="center" vertical="center"/>
    </xf>
    <xf numFmtId="0" fontId="5" fillId="0" borderId="29" xfId="0" applyFont="1" applyBorder="1" applyAlignment="1">
      <alignment horizontal="left" vertical="center" wrapText="1"/>
    </xf>
    <xf numFmtId="0" fontId="0" fillId="4" borderId="25" xfId="0" applyFill="1" applyBorder="1"/>
    <xf numFmtId="0" fontId="0" fillId="4" borderId="26" xfId="0" applyFill="1" applyBorder="1"/>
    <xf numFmtId="0" fontId="5" fillId="0" borderId="19" xfId="0" applyFont="1" applyBorder="1" applyAlignment="1">
      <alignment vertical="center" wrapText="1"/>
    </xf>
    <xf numFmtId="0" fontId="5" fillId="0" borderId="20" xfId="0" applyFont="1" applyBorder="1" applyAlignment="1">
      <alignment horizontal="center" vertical="center" wrapText="1"/>
    </xf>
    <xf numFmtId="0" fontId="0" fillId="4" borderId="25" xfId="0" applyFill="1" applyBorder="1" applyAlignment="1">
      <alignment horizontal="center"/>
    </xf>
    <xf numFmtId="0" fontId="11" fillId="13" borderId="30" xfId="0" applyFont="1" applyFill="1" applyBorder="1" applyAlignment="1">
      <alignment horizontal="center" vertical="center"/>
    </xf>
    <xf numFmtId="0" fontId="11" fillId="13" borderId="31" xfId="0" applyFont="1" applyFill="1" applyBorder="1" applyAlignment="1">
      <alignment horizontal="center" vertical="center" wrapText="1"/>
    </xf>
    <xf numFmtId="0" fontId="11" fillId="13" borderId="19" xfId="0" applyFont="1" applyFill="1" applyBorder="1" applyAlignment="1">
      <alignment horizontal="center" vertical="center"/>
    </xf>
    <xf numFmtId="0" fontId="11" fillId="13" borderId="20" xfId="0" applyFont="1" applyFill="1" applyBorder="1" applyAlignment="1">
      <alignment horizontal="center" vertical="center" wrapText="1"/>
    </xf>
    <xf numFmtId="0" fontId="11" fillId="13" borderId="29" xfId="0" applyFont="1" applyFill="1" applyBorder="1" applyAlignment="1">
      <alignment horizontal="center" vertical="center"/>
    </xf>
    <xf numFmtId="0" fontId="11" fillId="13" borderId="28" xfId="0" applyFont="1" applyFill="1" applyBorder="1" applyAlignment="1">
      <alignment horizontal="center" vertical="center" wrapText="1"/>
    </xf>
    <xf numFmtId="0" fontId="11" fillId="4" borderId="25" xfId="0" applyFont="1" applyFill="1" applyBorder="1"/>
    <xf numFmtId="0" fontId="11" fillId="4" borderId="26" xfId="0" applyFont="1" applyFill="1" applyBorder="1"/>
    <xf numFmtId="0" fontId="11" fillId="15" borderId="30" xfId="0" applyFont="1" applyFill="1" applyBorder="1" applyAlignment="1">
      <alignment horizontal="center" vertical="center"/>
    </xf>
    <xf numFmtId="0" fontId="11" fillId="15" borderId="31" xfId="0" applyFont="1" applyFill="1" applyBorder="1" applyAlignment="1">
      <alignment horizontal="center" vertical="center" wrapText="1"/>
    </xf>
    <xf numFmtId="0" fontId="11" fillId="0" borderId="19" xfId="0" applyFont="1" applyBorder="1" applyAlignment="1">
      <alignment horizontal="center" vertical="center"/>
    </xf>
    <xf numFmtId="0" fontId="11" fillId="16" borderId="20" xfId="0" applyFont="1" applyFill="1" applyBorder="1" applyAlignment="1">
      <alignment horizontal="center" vertical="center"/>
    </xf>
    <xf numFmtId="0" fontId="11" fillId="14" borderId="20" xfId="0" applyFont="1" applyFill="1" applyBorder="1" applyAlignment="1">
      <alignment horizontal="center" vertical="center"/>
    </xf>
    <xf numFmtId="0" fontId="11" fillId="13" borderId="20" xfId="0" applyFont="1" applyFill="1" applyBorder="1" applyAlignment="1">
      <alignment horizontal="center" vertical="center"/>
    </xf>
    <xf numFmtId="0" fontId="11" fillId="0" borderId="17" xfId="0" applyFont="1" applyBorder="1" applyAlignment="1">
      <alignment horizontal="center" vertical="center"/>
    </xf>
    <xf numFmtId="0" fontId="11" fillId="17" borderId="18" xfId="0" applyFont="1" applyFill="1" applyBorder="1" applyAlignment="1">
      <alignment horizontal="center" vertical="center"/>
    </xf>
    <xf numFmtId="0" fontId="9" fillId="0"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8" fillId="2" borderId="2" xfId="0" applyFont="1"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0" fillId="0" borderId="9" xfId="0" applyFont="1" applyBorder="1" applyAlignment="1">
      <alignment horizontal="center" vertical="center" wrapText="1"/>
    </xf>
    <xf numFmtId="0" fontId="17" fillId="6"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0" borderId="0" xfId="0" applyFont="1"/>
    <xf numFmtId="0" fontId="18" fillId="4" borderId="5" xfId="0" applyFont="1" applyFill="1" applyBorder="1" applyAlignment="1">
      <alignment horizontal="left" vertical="center" wrapText="1"/>
    </xf>
    <xf numFmtId="0" fontId="18" fillId="0" borderId="8" xfId="0" applyFont="1" applyFill="1" applyBorder="1" applyAlignment="1">
      <alignment vertical="center" wrapText="1"/>
    </xf>
    <xf numFmtId="0" fontId="18" fillId="0" borderId="9" xfId="0" applyFont="1" applyFill="1" applyBorder="1" applyAlignment="1">
      <alignment vertical="center" wrapText="1"/>
    </xf>
    <xf numFmtId="0" fontId="18" fillId="0" borderId="2" xfId="0" applyFont="1" applyFill="1" applyBorder="1" applyAlignment="1">
      <alignment vertical="center" wrapText="1"/>
    </xf>
    <xf numFmtId="0" fontId="18" fillId="0" borderId="2" xfId="0" applyFont="1" applyBorder="1" applyAlignment="1">
      <alignment vertical="center" wrapText="1"/>
    </xf>
    <xf numFmtId="0" fontId="18" fillId="0" borderId="4" xfId="0" applyFont="1" applyFill="1" applyBorder="1" applyAlignment="1">
      <alignment horizontal="left" vertical="center"/>
    </xf>
    <xf numFmtId="0" fontId="18" fillId="7" borderId="4" xfId="0" applyFont="1" applyFill="1" applyBorder="1" applyAlignment="1">
      <alignment horizontal="justify" vertical="center"/>
    </xf>
    <xf numFmtId="0" fontId="20" fillId="0" borderId="4" xfId="0" applyFont="1" applyBorder="1" applyAlignment="1">
      <alignment horizontal="left" vertical="center" wrapText="1"/>
    </xf>
    <xf numFmtId="0" fontId="18" fillId="0" borderId="4" xfId="0" applyFont="1" applyBorder="1" applyAlignment="1">
      <alignment horizontal="center" vertical="center" wrapText="1"/>
    </xf>
    <xf numFmtId="0" fontId="19" fillId="18" borderId="1" xfId="0" applyFont="1" applyFill="1" applyBorder="1"/>
    <xf numFmtId="164" fontId="21" fillId="2" borderId="1" xfId="0" applyNumberFormat="1" applyFont="1" applyFill="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7" borderId="1" xfId="0" applyFont="1" applyFill="1" applyBorder="1" applyAlignment="1">
      <alignment vertical="center" wrapText="1"/>
    </xf>
    <xf numFmtId="0" fontId="20" fillId="0" borderId="0" xfId="0" applyFont="1" applyFill="1"/>
    <xf numFmtId="0" fontId="22" fillId="0" borderId="1" xfId="0" applyFont="1" applyFill="1" applyBorder="1" applyAlignment="1">
      <alignment horizontal="left" vertical="center" wrapText="1"/>
    </xf>
    <xf numFmtId="0" fontId="18" fillId="7" borderId="1" xfId="0" applyFont="1" applyFill="1" applyBorder="1" applyAlignment="1">
      <alignment horizontal="justify" vertical="center" wrapText="1"/>
    </xf>
    <xf numFmtId="0" fontId="20" fillId="21" borderId="1" xfId="0" applyFont="1" applyFill="1" applyBorder="1" applyAlignment="1">
      <alignment wrapText="1"/>
    </xf>
    <xf numFmtId="0" fontId="20" fillId="0" borderId="0" xfId="0" applyFont="1" applyAlignment="1">
      <alignment wrapText="1"/>
    </xf>
    <xf numFmtId="0" fontId="18" fillId="7"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2"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164" fontId="21" fillId="0" borderId="1" xfId="0" applyNumberFormat="1" applyFont="1" applyFill="1" applyBorder="1" applyAlignment="1" applyProtection="1">
      <alignment horizontal="center" vertical="center" wrapText="1"/>
      <protection locked="0"/>
    </xf>
    <xf numFmtId="0" fontId="18" fillId="7" borderId="1" xfId="0" applyFont="1" applyFill="1" applyBorder="1" applyAlignment="1">
      <alignment horizontal="left" vertical="center"/>
    </xf>
    <xf numFmtId="0" fontId="20" fillId="0" borderId="3" xfId="0" applyFont="1" applyFill="1" applyBorder="1" applyAlignment="1">
      <alignment horizontal="left" vertical="center" wrapText="1"/>
    </xf>
    <xf numFmtId="0" fontId="18" fillId="0" borderId="3" xfId="0" applyFont="1" applyFill="1" applyBorder="1" applyAlignment="1">
      <alignment horizontal="center" vertical="center" wrapText="1"/>
    </xf>
    <xf numFmtId="0" fontId="18" fillId="8" borderId="32" xfId="0" applyFont="1" applyFill="1" applyBorder="1" applyAlignment="1">
      <alignment vertical="center" wrapText="1"/>
    </xf>
    <xf numFmtId="0" fontId="18" fillId="8" borderId="5"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18" fillId="2" borderId="1" xfId="0" applyFont="1" applyFill="1" applyBorder="1" applyAlignment="1">
      <alignment vertical="center" wrapText="1"/>
    </xf>
    <xf numFmtId="0" fontId="18" fillId="20" borderId="4"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3" fillId="2" borderId="4" xfId="0" applyFont="1" applyFill="1" applyBorder="1" applyAlignment="1">
      <alignment horizontal="left" vertical="center" wrapText="1"/>
    </xf>
    <xf numFmtId="0" fontId="18" fillId="2" borderId="4" xfId="0" applyFont="1" applyFill="1" applyBorder="1" applyAlignment="1">
      <alignment horizontal="center" vertical="center" wrapText="1"/>
    </xf>
    <xf numFmtId="0" fontId="20" fillId="21" borderId="1" xfId="0" applyFont="1" applyFill="1" applyBorder="1" applyAlignment="1"/>
    <xf numFmtId="0" fontId="20" fillId="2" borderId="0" xfId="0" applyFont="1" applyFill="1"/>
    <xf numFmtId="0" fontId="18" fillId="20" borderId="6" xfId="0" applyFont="1" applyFill="1" applyBorder="1" applyAlignment="1">
      <alignment horizontal="left" vertical="center" wrapText="1"/>
    </xf>
    <xf numFmtId="0" fontId="20" fillId="2" borderId="0" xfId="0" applyFont="1" applyFill="1" applyAlignment="1">
      <alignment horizontal="left" vertical="center" wrapText="1"/>
    </xf>
    <xf numFmtId="0" fontId="20" fillId="2" borderId="3"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vertical="center" wrapText="1"/>
    </xf>
    <xf numFmtId="0" fontId="20" fillId="2" borderId="0" xfId="0" applyFont="1" applyFill="1" applyAlignment="1">
      <alignment wrapText="1"/>
    </xf>
    <xf numFmtId="0" fontId="18" fillId="20" borderId="1" xfId="0" applyFont="1" applyFill="1" applyBorder="1" applyAlignment="1">
      <alignment horizontal="justify" vertical="center"/>
    </xf>
    <xf numFmtId="0" fontId="18" fillId="2" borderId="0" xfId="0" applyFont="1" applyFill="1" applyBorder="1" applyAlignment="1">
      <alignment vertical="center" wrapText="1"/>
    </xf>
    <xf numFmtId="0" fontId="23" fillId="0" borderId="1" xfId="0" applyFont="1" applyFill="1" applyBorder="1" applyAlignment="1">
      <alignment horizontal="left" vertical="center" wrapText="1"/>
    </xf>
    <xf numFmtId="0" fontId="20" fillId="18" borderId="1" xfId="0" applyFont="1" applyFill="1" applyBorder="1" applyAlignment="1">
      <alignment wrapText="1"/>
    </xf>
    <xf numFmtId="0" fontId="18" fillId="2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18" fillId="2" borderId="1" xfId="0" applyFont="1" applyFill="1" applyBorder="1" applyAlignment="1">
      <alignment horizontal="center" vertical="center" wrapText="1"/>
    </xf>
    <xf numFmtId="0" fontId="20" fillId="2" borderId="0" xfId="0" applyFont="1" applyFill="1" applyBorder="1" applyAlignment="1">
      <alignment wrapText="1"/>
    </xf>
    <xf numFmtId="0" fontId="20" fillId="21" borderId="4" xfId="0" applyFont="1" applyFill="1" applyBorder="1" applyAlignment="1">
      <alignment horizontal="center" vertical="center" wrapText="1"/>
    </xf>
    <xf numFmtId="0" fontId="18" fillId="20" borderId="4" xfId="0" applyFont="1" applyFill="1" applyBorder="1" applyAlignment="1">
      <alignment horizontal="justify" vertical="center"/>
    </xf>
    <xf numFmtId="0" fontId="20" fillId="0" borderId="4" xfId="0" applyFont="1" applyFill="1" applyBorder="1" applyAlignment="1">
      <alignment horizontal="left" vertical="center" wrapText="1"/>
    </xf>
    <xf numFmtId="0" fontId="22" fillId="2" borderId="4" xfId="0" applyFont="1" applyFill="1" applyBorder="1" applyAlignment="1">
      <alignment horizontal="left" vertical="center" wrapText="1"/>
    </xf>
    <xf numFmtId="164" fontId="21" fillId="0" borderId="4" xfId="0" applyNumberFormat="1" applyFont="1" applyFill="1" applyBorder="1" applyAlignment="1" applyProtection="1">
      <alignment horizontal="center" vertical="center" wrapText="1"/>
      <protection locked="0"/>
    </xf>
    <xf numFmtId="0" fontId="19" fillId="0" borderId="0" xfId="0" applyFont="1" applyFill="1"/>
    <xf numFmtId="0" fontId="23" fillId="2" borderId="6" xfId="0" applyFont="1" applyFill="1" applyBorder="1" applyAlignment="1">
      <alignment horizontal="left" vertical="center" wrapText="1"/>
    </xf>
    <xf numFmtId="0" fontId="18" fillId="20" borderId="3" xfId="0" applyFont="1" applyFill="1" applyBorder="1" applyAlignment="1">
      <alignment horizontal="justify" vertical="center"/>
    </xf>
    <xf numFmtId="0" fontId="22" fillId="2" borderId="3" xfId="0" applyFont="1" applyFill="1" applyBorder="1" applyAlignment="1">
      <alignment horizontal="left" vertical="center" wrapText="1"/>
    </xf>
    <xf numFmtId="0" fontId="18" fillId="9" borderId="33" xfId="0" applyFont="1" applyFill="1" applyBorder="1" applyAlignment="1">
      <alignment vertical="center" wrapText="1"/>
    </xf>
    <xf numFmtId="0" fontId="18" fillId="9" borderId="5" xfId="0" applyFont="1" applyFill="1" applyBorder="1" applyAlignment="1">
      <alignment horizontal="left" vertical="center" wrapText="1"/>
    </xf>
    <xf numFmtId="0" fontId="20" fillId="0" borderId="0" xfId="0" applyFont="1"/>
    <xf numFmtId="0" fontId="18" fillId="11" borderId="11" xfId="0" applyFont="1" applyFill="1" applyBorder="1" applyAlignment="1">
      <alignment vertical="center" wrapText="1"/>
    </xf>
    <xf numFmtId="0" fontId="18" fillId="11" borderId="13"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Border="1" applyAlignment="1">
      <alignment wrapText="1"/>
    </xf>
    <xf numFmtId="0" fontId="10" fillId="12" borderId="1" xfId="0" applyFont="1" applyFill="1" applyBorder="1" applyAlignment="1">
      <alignment horizontal="left" vertical="center" wrapText="1"/>
    </xf>
    <xf numFmtId="0" fontId="18" fillId="5" borderId="7" xfId="0" applyFont="1" applyFill="1" applyBorder="1" applyAlignment="1">
      <alignment vertical="center"/>
    </xf>
    <xf numFmtId="0" fontId="18" fillId="5" borderId="12" xfId="0" applyFont="1" applyFill="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9" xfId="0" applyFont="1" applyBorder="1" applyAlignment="1">
      <alignment horizontal="center" vertical="center" wrapText="1"/>
    </xf>
    <xf numFmtId="0" fontId="18" fillId="0" borderId="2" xfId="0" applyFont="1" applyBorder="1" applyAlignment="1">
      <alignment horizontal="left" vertical="center"/>
    </xf>
    <xf numFmtId="0" fontId="18" fillId="0" borderId="0" xfId="0" applyFont="1" applyAlignment="1">
      <alignment horizontal="left" vertical="center"/>
    </xf>
    <xf numFmtId="0" fontId="18" fillId="0" borderId="4" xfId="0" applyFont="1" applyBorder="1" applyAlignment="1">
      <alignment vertical="center" wrapText="1"/>
    </xf>
    <xf numFmtId="0" fontId="18" fillId="18" borderId="4" xfId="0" applyFont="1" applyFill="1" applyBorder="1" applyAlignment="1">
      <alignment horizontal="left" vertical="center" wrapText="1"/>
    </xf>
    <xf numFmtId="0" fontId="18" fillId="8" borderId="7" xfId="0" applyFont="1" applyFill="1" applyBorder="1" applyAlignment="1">
      <alignment vertical="center"/>
    </xf>
    <xf numFmtId="0" fontId="18" fillId="8" borderId="12" xfId="0" applyFont="1" applyFill="1" applyBorder="1" applyAlignment="1">
      <alignment horizontal="left" vertical="center" wrapText="1"/>
    </xf>
    <xf numFmtId="0" fontId="20" fillId="0" borderId="8" xfId="0" applyFont="1" applyBorder="1" applyAlignment="1">
      <alignment horizontal="left" vertical="center" wrapText="1"/>
    </xf>
    <xf numFmtId="0" fontId="25" fillId="0" borderId="9" xfId="0" applyFont="1" applyBorder="1" applyAlignment="1">
      <alignment horizontal="left" vertical="center" wrapText="1"/>
    </xf>
    <xf numFmtId="0" fontId="2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7" fillId="0" borderId="9" xfId="0" applyFont="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2" xfId="0" applyFont="1" applyFill="1" applyBorder="1" applyAlignment="1">
      <alignment horizontal="center" vertical="center"/>
    </xf>
    <xf numFmtId="0" fontId="26" fillId="18" borderId="1" xfId="0" applyFont="1" applyFill="1" applyBorder="1" applyAlignment="1">
      <alignment horizontal="center" vertical="center"/>
    </xf>
    <xf numFmtId="0" fontId="0" fillId="2" borderId="23" xfId="0" applyFill="1" applyBorder="1" applyAlignment="1">
      <alignment horizontal="center" vertical="center"/>
    </xf>
    <xf numFmtId="0" fontId="0" fillId="2" borderId="21" xfId="0" applyFill="1" applyBorder="1" applyAlignment="1">
      <alignment horizontal="center" vertical="center"/>
    </xf>
    <xf numFmtId="0" fontId="8" fillId="2" borderId="2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6" xfId="0" applyFont="1" applyFill="1" applyBorder="1" applyAlignment="1">
      <alignment horizontal="center" vertical="center" wrapText="1"/>
    </xf>
    <xf numFmtId="2" fontId="8" fillId="2" borderId="10" xfId="0" applyNumberFormat="1" applyFont="1" applyFill="1" applyBorder="1" applyAlignment="1">
      <alignment horizontal="center" vertical="center"/>
    </xf>
    <xf numFmtId="2" fontId="8" fillId="2" borderId="3" xfId="0" applyNumberFormat="1"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8" fillId="2" borderId="10"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4" xfId="0" applyFont="1" applyFill="1" applyBorder="1" applyAlignment="1">
      <alignment horizontal="center" vertical="center"/>
    </xf>
    <xf numFmtId="2" fontId="9" fillId="2" borderId="21"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9" fillId="2" borderId="2"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2" fontId="9" fillId="2" borderId="3" xfId="0" applyNumberFormat="1" applyFont="1" applyFill="1" applyBorder="1" applyAlignment="1">
      <alignment horizontal="center" vertical="center"/>
    </xf>
    <xf numFmtId="0" fontId="12" fillId="4" borderId="15"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19"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5" fillId="19" borderId="29" xfId="0" applyFont="1" applyFill="1" applyBorder="1" applyAlignment="1">
      <alignment horizontal="center" vertical="center"/>
    </xf>
    <xf numFmtId="0" fontId="15" fillId="19" borderId="28"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12" fillId="4" borderId="8"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4" fillId="19" borderId="19" xfId="0" applyFont="1" applyFill="1" applyBorder="1" applyAlignment="1">
      <alignment horizontal="center" wrapText="1"/>
    </xf>
    <xf numFmtId="0" fontId="14" fillId="19" borderId="20" xfId="0" applyFont="1" applyFill="1" applyBorder="1" applyAlignment="1">
      <alignment horizontal="center" wrapText="1"/>
    </xf>
    <xf numFmtId="0" fontId="9" fillId="0" borderId="25"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3" fillId="0" borderId="3" xfId="0" applyFont="1" applyFill="1" applyBorder="1" applyAlignment="1">
      <alignment horizontal="left" vertical="center" wrapText="1"/>
    </xf>
    <xf numFmtId="0" fontId="10" fillId="2" borderId="1" xfId="0" applyFont="1" applyFill="1" applyBorder="1" applyAlignment="1">
      <alignment vertical="center" wrapText="1"/>
    </xf>
    <xf numFmtId="0" fontId="10" fillId="20" borderId="3" xfId="0" applyFont="1" applyFill="1" applyBorder="1" applyAlignment="1">
      <alignment horizontal="justify" vertical="center"/>
    </xf>
    <xf numFmtId="0" fontId="23" fillId="2" borderId="3"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18" borderId="1" xfId="0" applyFont="1" applyFill="1" applyBorder="1"/>
    <xf numFmtId="164" fontId="10" fillId="0" borderId="1" xfId="0" applyNumberFormat="1" applyFont="1" applyFill="1" applyBorder="1" applyAlignment="1" applyProtection="1">
      <alignment horizontal="center" vertical="center" wrapText="1"/>
      <protection locked="0"/>
    </xf>
    <xf numFmtId="0" fontId="27" fillId="0" borderId="0" xfId="0" applyFont="1" applyFill="1"/>
    <xf numFmtId="0" fontId="10" fillId="0" borderId="1" xfId="0" applyFont="1" applyFill="1" applyBorder="1" applyAlignment="1">
      <alignment vertical="center" wrapText="1"/>
    </xf>
    <xf numFmtId="0" fontId="10" fillId="10" borderId="1" xfId="0" applyFont="1" applyFill="1" applyBorder="1" applyAlignment="1">
      <alignment horizontal="left" vertical="center" wrapText="1"/>
    </xf>
    <xf numFmtId="0" fontId="23" fillId="0" borderId="4" xfId="0" applyFont="1" applyBorder="1" applyAlignment="1">
      <alignment horizontal="left" vertical="center" wrapText="1"/>
    </xf>
    <xf numFmtId="0" fontId="10" fillId="0" borderId="4" xfId="0" applyFont="1" applyBorder="1" applyAlignment="1">
      <alignment horizontal="center" vertical="center" wrapText="1"/>
    </xf>
    <xf numFmtId="0" fontId="23" fillId="0" borderId="4" xfId="0" applyFont="1" applyFill="1" applyBorder="1" applyAlignment="1">
      <alignment horizontal="center" vertical="center" wrapText="1"/>
    </xf>
    <xf numFmtId="0" fontId="23" fillId="21" borderId="4" xfId="0" applyFont="1" applyFill="1" applyBorder="1" applyAlignment="1">
      <alignment horizontal="center" vertical="center" wrapText="1"/>
    </xf>
    <xf numFmtId="0" fontId="23" fillId="0" borderId="0" xfId="0" applyFont="1"/>
    <xf numFmtId="0" fontId="23" fillId="0" borderId="1" xfId="0" applyFont="1" applyFill="1" applyBorder="1" applyAlignment="1">
      <alignment horizontal="center" vertical="center" wrapText="1"/>
    </xf>
    <xf numFmtId="0" fontId="10" fillId="10" borderId="1" xfId="0" applyFont="1" applyFill="1" applyBorder="1" applyAlignment="1">
      <alignment horizontal="justify" vertical="center"/>
    </xf>
    <xf numFmtId="0" fontId="23" fillId="21" borderId="1" xfId="0" applyFont="1" applyFill="1" applyBorder="1" applyAlignment="1">
      <alignment wrapText="1"/>
    </xf>
    <xf numFmtId="0" fontId="10" fillId="10" borderId="3" xfId="0" applyFont="1" applyFill="1" applyBorder="1" applyAlignment="1">
      <alignment horizontal="left" vertical="center" wrapText="1"/>
    </xf>
    <xf numFmtId="0" fontId="23" fillId="0" borderId="0" xfId="0" applyFont="1" applyAlignment="1">
      <alignment wrapText="1"/>
    </xf>
    <xf numFmtId="0" fontId="10" fillId="0" borderId="0" xfId="0" applyFont="1" applyAlignment="1">
      <alignment wrapText="1"/>
    </xf>
    <xf numFmtId="0" fontId="10" fillId="0" borderId="4" xfId="0" applyFont="1" applyFill="1" applyBorder="1" applyAlignment="1">
      <alignment vertical="center"/>
    </xf>
    <xf numFmtId="0" fontId="10" fillId="12" borderId="1" xfId="0" applyFont="1" applyFill="1" applyBorder="1" applyAlignment="1">
      <alignment horizontal="justify" vertical="center"/>
    </xf>
    <xf numFmtId="0" fontId="23" fillId="18" borderId="1" xfId="0" applyFont="1" applyFill="1" applyBorder="1" applyAlignment="1">
      <alignment horizontal="center" vertical="center" wrapText="1"/>
    </xf>
    <xf numFmtId="0" fontId="10" fillId="12" borderId="4" xfId="0" applyFont="1" applyFill="1" applyBorder="1" applyAlignment="1">
      <alignment horizontal="justify" vertical="center"/>
    </xf>
    <xf numFmtId="0" fontId="23" fillId="0" borderId="4"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0" fillId="0" borderId="4" xfId="0" applyFont="1" applyBorder="1" applyAlignment="1">
      <alignment vertical="center" wrapText="1"/>
    </xf>
    <xf numFmtId="0" fontId="10" fillId="18" borderId="3" xfId="0" applyFont="1" applyFill="1" applyBorder="1" applyAlignment="1">
      <alignment horizontal="left" vertical="center" wrapText="1"/>
    </xf>
    <xf numFmtId="0" fontId="23" fillId="0" borderId="3" xfId="0" applyFont="1" applyBorder="1" applyAlignment="1">
      <alignment horizontal="left" vertical="top" wrapText="1"/>
    </xf>
    <xf numFmtId="0" fontId="10" fillId="20" borderId="4" xfId="0" applyFont="1" applyFill="1" applyBorder="1" applyAlignment="1">
      <alignment horizontal="justify" vertical="center"/>
    </xf>
    <xf numFmtId="0" fontId="23" fillId="0" borderId="4" xfId="0" applyFont="1" applyBorder="1" applyAlignment="1">
      <alignment horizontal="center" vertical="center" wrapText="1"/>
    </xf>
    <xf numFmtId="0" fontId="23" fillId="18" borderId="1" xfId="0" applyFont="1" applyFill="1" applyBorder="1" applyAlignment="1"/>
    <xf numFmtId="0" fontId="10" fillId="18"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0" borderId="0" xfId="0" applyFont="1" applyAlignment="1">
      <alignment horizontal="left" vertical="center"/>
    </xf>
    <xf numFmtId="0" fontId="10" fillId="18" borderId="4" xfId="0" applyFont="1" applyFill="1" applyBorder="1" applyAlignment="1">
      <alignment horizontal="left" vertical="center" wrapText="1"/>
    </xf>
    <xf numFmtId="0" fontId="10" fillId="0" borderId="4" xfId="0" applyFont="1" applyFill="1" applyBorder="1" applyAlignment="1">
      <alignment horizontal="left" vertical="center"/>
    </xf>
    <xf numFmtId="0" fontId="10" fillId="7" borderId="4" xfId="0" applyFont="1" applyFill="1" applyBorder="1" applyAlignment="1">
      <alignment horizontal="justify" vertical="center"/>
    </xf>
    <xf numFmtId="0" fontId="27" fillId="18" borderId="1" xfId="0" applyFont="1" applyFill="1" applyBorder="1"/>
    <xf numFmtId="164" fontId="10" fillId="2" borderId="1" xfId="0" applyNumberFormat="1" applyFont="1" applyFill="1" applyBorder="1" applyAlignment="1" applyProtection="1">
      <alignment horizontal="center" vertical="center" wrapText="1"/>
      <protection locked="0"/>
    </xf>
    <xf numFmtId="0" fontId="27" fillId="0" borderId="0" xfId="0" applyFont="1"/>
    <xf numFmtId="0" fontId="10" fillId="7" borderId="1" xfId="0" applyFont="1" applyFill="1" applyBorder="1" applyAlignment="1">
      <alignment vertical="center"/>
    </xf>
    <xf numFmtId="164" fontId="10" fillId="0" borderId="1" xfId="0" applyNumberFormat="1" applyFont="1" applyFill="1" applyBorder="1" applyAlignment="1" applyProtection="1">
      <alignment vertical="center" wrapText="1"/>
      <protection locked="0"/>
    </xf>
    <xf numFmtId="0" fontId="23" fillId="0" borderId="0" xfId="0" applyFont="1" applyFill="1" applyAlignment="1"/>
    <xf numFmtId="0" fontId="10" fillId="7" borderId="1" xfId="0" applyFont="1" applyFill="1" applyBorder="1" applyAlignment="1">
      <alignment horizontal="justify" vertical="center"/>
    </xf>
    <xf numFmtId="164" fontId="10" fillId="0" borderId="0" xfId="0" applyNumberFormat="1" applyFont="1" applyFill="1" applyBorder="1" applyAlignment="1" applyProtection="1">
      <alignment horizontal="center" vertical="center" wrapText="1"/>
      <protection locked="0"/>
    </xf>
    <xf numFmtId="0" fontId="23" fillId="0" borderId="0" xfId="0" applyFont="1" applyFill="1"/>
    <xf numFmtId="0" fontId="10" fillId="7" borderId="1" xfId="0" applyFont="1" applyFill="1" applyBorder="1" applyAlignment="1">
      <alignment horizontal="left" vertical="center" wrapText="1"/>
    </xf>
    <xf numFmtId="0" fontId="23" fillId="0" borderId="1" xfId="0" applyFont="1" applyBorder="1" applyAlignment="1">
      <alignment horizontal="center" vertical="center" wrapText="1"/>
    </xf>
    <xf numFmtId="0" fontId="10" fillId="20" borderId="6"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vertical="center" wrapText="1"/>
    </xf>
    <xf numFmtId="0" fontId="23" fillId="2" borderId="0" xfId="0" applyFont="1" applyFill="1" applyBorder="1" applyAlignment="1">
      <alignment wrapText="1"/>
    </xf>
  </cellXfs>
  <cellStyles count="1">
    <cellStyle name="Normale" xfId="0" builtinId="0"/>
  </cellStyles>
  <dxfs count="0"/>
  <tableStyles count="0" defaultTableStyle="TableStyleMedium2" defaultPivotStyle="PivotStyleLight16"/>
  <colors>
    <mruColors>
      <color rgb="FF99FF99"/>
      <color rgb="FFFF9966"/>
      <color rgb="FFFF3300"/>
      <color rgb="FF66FF66"/>
      <color rgb="FF00FF00"/>
      <color rgb="FFCCFF33"/>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54"/>
  <sheetViews>
    <sheetView showGridLines="0" tabSelected="1" zoomScale="80" zoomScaleNormal="80" zoomScalePageLayoutView="70" workbookViewId="0">
      <pane ySplit="1" topLeftCell="A2" activePane="bottomLeft" state="frozen"/>
      <selection pane="bottomLeft"/>
    </sheetView>
  </sheetViews>
  <sheetFormatPr defaultColWidth="9.140625" defaultRowHeight="15" x14ac:dyDescent="0.25"/>
  <cols>
    <col min="1" max="1" width="15.85546875" style="55" bestFit="1" customWidth="1"/>
    <col min="2" max="2" width="71.85546875" style="55" bestFit="1" customWidth="1"/>
    <col min="3" max="3" width="44.140625" style="55" customWidth="1"/>
    <col min="4" max="4" width="49.7109375" style="55" bestFit="1" customWidth="1"/>
    <col min="5" max="5" width="27.28515625" style="55" bestFit="1" customWidth="1"/>
    <col min="6" max="6" width="17.140625" style="55" customWidth="1"/>
    <col min="7" max="7" width="44" style="55" bestFit="1" customWidth="1"/>
    <col min="8" max="8" width="29.85546875" style="55" customWidth="1"/>
    <col min="9" max="9" width="10" style="55" customWidth="1"/>
    <col min="10" max="10" width="17" style="55" hidden="1" customWidth="1"/>
    <col min="11" max="16384" width="9.140625" style="55"/>
  </cols>
  <sheetData>
    <row r="1" spans="1:10" ht="45.6" customHeight="1" thickBot="1" x14ac:dyDescent="0.3">
      <c r="A1" s="53" t="s">
        <v>0</v>
      </c>
      <c r="B1" s="53" t="s">
        <v>1</v>
      </c>
      <c r="C1" s="53" t="s">
        <v>6</v>
      </c>
      <c r="D1" s="53" t="s">
        <v>2</v>
      </c>
      <c r="E1" s="53" t="s">
        <v>3</v>
      </c>
      <c r="F1" s="53" t="s">
        <v>4</v>
      </c>
      <c r="G1" s="53" t="s">
        <v>295</v>
      </c>
      <c r="H1" s="53" t="s">
        <v>5</v>
      </c>
      <c r="I1" s="53" t="s">
        <v>7</v>
      </c>
      <c r="J1" s="54" t="s">
        <v>8</v>
      </c>
    </row>
    <row r="2" spans="1:10" ht="29.25" customHeight="1" thickBot="1" x14ac:dyDescent="0.3">
      <c r="A2" s="56" t="s">
        <v>242</v>
      </c>
      <c r="B2" s="56" t="s">
        <v>27</v>
      </c>
      <c r="C2" s="57"/>
      <c r="D2" s="58"/>
      <c r="E2" s="58"/>
      <c r="F2" s="58"/>
      <c r="G2" s="58"/>
      <c r="H2" s="58"/>
      <c r="I2" s="59"/>
      <c r="J2" s="60"/>
    </row>
    <row r="3" spans="1:10" s="274" customFormat="1" ht="225" customHeight="1" x14ac:dyDescent="0.25">
      <c r="A3" s="270" t="s">
        <v>243</v>
      </c>
      <c r="B3" s="271" t="s">
        <v>30</v>
      </c>
      <c r="C3" s="243" t="s">
        <v>326</v>
      </c>
      <c r="D3" s="243" t="s">
        <v>366</v>
      </c>
      <c r="E3" s="244" t="s">
        <v>12</v>
      </c>
      <c r="F3" s="244" t="s">
        <v>10</v>
      </c>
      <c r="G3" s="244" t="s">
        <v>367</v>
      </c>
      <c r="H3" s="245" t="s">
        <v>32</v>
      </c>
      <c r="I3" s="272"/>
      <c r="J3" s="273" t="e">
        <f>IF(#REF!&lt;=2,"Non significativo",IF(AND(#REF!&gt;2,#REF!&lt;9),"Soglia di attenzione","Rischio significativo"))</f>
        <v>#REF!</v>
      </c>
    </row>
    <row r="4" spans="1:10" ht="143.25" customHeight="1" x14ac:dyDescent="0.25">
      <c r="A4" s="61" t="s">
        <v>244</v>
      </c>
      <c r="B4" s="62" t="s">
        <v>35</v>
      </c>
      <c r="C4" s="67" t="s">
        <v>226</v>
      </c>
      <c r="D4" s="67" t="s">
        <v>233</v>
      </c>
      <c r="E4" s="68" t="s">
        <v>12</v>
      </c>
      <c r="F4" s="68" t="s">
        <v>10</v>
      </c>
      <c r="G4" s="68" t="s">
        <v>294</v>
      </c>
      <c r="H4" s="149" t="s">
        <v>33</v>
      </c>
      <c r="I4" s="65"/>
      <c r="J4" s="66"/>
    </row>
    <row r="5" spans="1:10" s="70" customFormat="1" ht="144.75" customHeight="1" x14ac:dyDescent="0.25">
      <c r="A5" s="61" t="s">
        <v>245</v>
      </c>
      <c r="B5" s="69" t="s">
        <v>31</v>
      </c>
      <c r="C5" s="67" t="s">
        <v>44</v>
      </c>
      <c r="D5" s="67" t="s">
        <v>232</v>
      </c>
      <c r="E5" s="68" t="s">
        <v>12</v>
      </c>
      <c r="F5" s="68" t="s">
        <v>10</v>
      </c>
      <c r="G5" s="68" t="s">
        <v>294</v>
      </c>
      <c r="H5" s="149" t="s">
        <v>33</v>
      </c>
      <c r="I5" s="65"/>
      <c r="J5" s="66"/>
    </row>
    <row r="6" spans="1:10" s="70" customFormat="1" ht="169.5" customHeight="1" x14ac:dyDescent="0.25">
      <c r="A6" s="61" t="s">
        <v>246</v>
      </c>
      <c r="B6" s="69" t="s">
        <v>34</v>
      </c>
      <c r="C6" s="67" t="s">
        <v>227</v>
      </c>
      <c r="D6" s="71" t="s">
        <v>327</v>
      </c>
      <c r="E6" s="68" t="s">
        <v>12</v>
      </c>
      <c r="F6" s="68" t="s">
        <v>10</v>
      </c>
      <c r="G6" s="108" t="s">
        <v>296</v>
      </c>
      <c r="H6" s="149" t="s">
        <v>33</v>
      </c>
      <c r="I6" s="65"/>
      <c r="J6" s="66"/>
    </row>
    <row r="7" spans="1:10" s="74" customFormat="1" ht="89.25" x14ac:dyDescent="0.2">
      <c r="A7" s="61" t="s">
        <v>247</v>
      </c>
      <c r="B7" s="72" t="s">
        <v>36</v>
      </c>
      <c r="C7" s="67" t="s">
        <v>43</v>
      </c>
      <c r="D7" s="71" t="s">
        <v>15</v>
      </c>
      <c r="E7" s="68" t="s">
        <v>12</v>
      </c>
      <c r="F7" s="68" t="s">
        <v>10</v>
      </c>
      <c r="G7" s="142" t="s">
        <v>297</v>
      </c>
      <c r="H7" s="149" t="s">
        <v>40</v>
      </c>
      <c r="I7" s="73"/>
      <c r="J7" s="66" t="e">
        <f>IF(#REF!&lt;=2,"Non significativo",IF(AND(#REF!&gt;2,#REF!&lt;9),"Soglia di attenzione","Rischio significativo"))</f>
        <v>#REF!</v>
      </c>
    </row>
    <row r="8" spans="1:10" s="280" customFormat="1" ht="89.25" x14ac:dyDescent="0.2">
      <c r="A8" s="270" t="s">
        <v>248</v>
      </c>
      <c r="B8" s="281" t="s">
        <v>37</v>
      </c>
      <c r="C8" s="76" t="s">
        <v>42</v>
      </c>
      <c r="D8" s="76" t="s">
        <v>224</v>
      </c>
      <c r="E8" s="145" t="s">
        <v>38</v>
      </c>
      <c r="F8" s="145" t="s">
        <v>10</v>
      </c>
      <c r="G8" s="145" t="s">
        <v>298</v>
      </c>
      <c r="H8" s="248" t="s">
        <v>39</v>
      </c>
      <c r="I8" s="250"/>
      <c r="J8" s="273"/>
    </row>
    <row r="9" spans="1:10" s="280" customFormat="1" ht="81.75" customHeight="1" x14ac:dyDescent="0.2">
      <c r="A9" s="270" t="s">
        <v>249</v>
      </c>
      <c r="B9" s="281" t="s">
        <v>41</v>
      </c>
      <c r="C9" s="76" t="s">
        <v>45</v>
      </c>
      <c r="D9" s="77" t="s">
        <v>328</v>
      </c>
      <c r="E9" s="145" t="s">
        <v>46</v>
      </c>
      <c r="F9" s="282" t="s">
        <v>371</v>
      </c>
      <c r="G9" s="267" t="s">
        <v>299</v>
      </c>
      <c r="H9" s="248" t="s">
        <v>47</v>
      </c>
      <c r="I9" s="250"/>
      <c r="J9" s="273"/>
    </row>
    <row r="10" spans="1:10" s="280" customFormat="1" ht="68.25" customHeight="1" x14ac:dyDescent="0.2">
      <c r="A10" s="270" t="s">
        <v>250</v>
      </c>
      <c r="B10" s="281" t="s">
        <v>48</v>
      </c>
      <c r="C10" s="76" t="s">
        <v>80</v>
      </c>
      <c r="D10" s="77" t="s">
        <v>329</v>
      </c>
      <c r="E10" s="145" t="s">
        <v>49</v>
      </c>
      <c r="F10" s="282" t="s">
        <v>371</v>
      </c>
      <c r="G10" s="145" t="s">
        <v>300</v>
      </c>
      <c r="H10" s="248" t="s">
        <v>47</v>
      </c>
      <c r="I10" s="250"/>
      <c r="J10" s="273"/>
    </row>
    <row r="11" spans="1:10" s="280" customFormat="1" ht="199.5" customHeight="1" x14ac:dyDescent="0.2">
      <c r="A11" s="270" t="s">
        <v>251</v>
      </c>
      <c r="B11" s="281" t="s">
        <v>330</v>
      </c>
      <c r="C11" s="76" t="s">
        <v>79</v>
      </c>
      <c r="D11" s="77" t="s">
        <v>342</v>
      </c>
      <c r="E11" s="145" t="s">
        <v>49</v>
      </c>
      <c r="F11" s="282" t="s">
        <v>371</v>
      </c>
      <c r="G11" s="267" t="s">
        <v>235</v>
      </c>
      <c r="H11" s="248" t="s">
        <v>50</v>
      </c>
      <c r="I11" s="250"/>
      <c r="J11" s="273"/>
    </row>
    <row r="12" spans="1:10" s="70" customFormat="1" ht="237.75" customHeight="1" x14ac:dyDescent="0.2">
      <c r="A12" s="61" t="s">
        <v>252</v>
      </c>
      <c r="B12" s="75" t="s">
        <v>54</v>
      </c>
      <c r="C12" s="78" t="s">
        <v>51</v>
      </c>
      <c r="D12" s="71" t="s">
        <v>345</v>
      </c>
      <c r="E12" s="79" t="s">
        <v>53</v>
      </c>
      <c r="F12" s="79" t="s">
        <v>10</v>
      </c>
      <c r="G12" s="79" t="s">
        <v>301</v>
      </c>
      <c r="H12" s="149" t="s">
        <v>52</v>
      </c>
      <c r="I12" s="73"/>
      <c r="J12" s="80" t="str">
        <f t="shared" ref="J12" si="0">IF(I12&lt;=2,"Non significativo",IF(AND(I12&gt;2,I12&lt;9),"Soglia di attenzione","Rischio significativo"))</f>
        <v>Non significativo</v>
      </c>
    </row>
    <row r="13" spans="1:10" s="70" customFormat="1" ht="89.25" x14ac:dyDescent="0.2">
      <c r="A13" s="61" t="s">
        <v>253</v>
      </c>
      <c r="B13" s="81" t="s">
        <v>55</v>
      </c>
      <c r="C13" s="78" t="s">
        <v>56</v>
      </c>
      <c r="D13" s="71" t="s">
        <v>57</v>
      </c>
      <c r="E13" s="79" t="s">
        <v>14</v>
      </c>
      <c r="F13" s="79" t="s">
        <v>10</v>
      </c>
      <c r="G13" s="142" t="s">
        <v>308</v>
      </c>
      <c r="H13" s="149" t="s">
        <v>58</v>
      </c>
      <c r="I13" s="73"/>
      <c r="J13" s="80" t="str">
        <f t="shared" ref="J13" si="1">IF(I13&lt;=2,"Non significativo",IF(AND(I13&gt;2,I13&lt;9),"Soglia di attenzione","Rischio significativo"))</f>
        <v>Non significativo</v>
      </c>
    </row>
    <row r="14" spans="1:10" s="277" customFormat="1" ht="212.25" customHeight="1" x14ac:dyDescent="0.2">
      <c r="A14" s="270" t="s">
        <v>254</v>
      </c>
      <c r="B14" s="275" t="s">
        <v>59</v>
      </c>
      <c r="C14" s="104" t="s">
        <v>60</v>
      </c>
      <c r="D14" s="104" t="s">
        <v>368</v>
      </c>
      <c r="E14" s="142" t="s">
        <v>13</v>
      </c>
      <c r="F14" s="142" t="s">
        <v>10</v>
      </c>
      <c r="G14" s="142" t="s">
        <v>369</v>
      </c>
      <c r="H14" s="248" t="s">
        <v>61</v>
      </c>
      <c r="I14" s="265"/>
      <c r="J14" s="276" t="e">
        <f>IF(#REF!&lt;=2,"Non significativo",IF(AND(#REF!&gt;2,#REF!&lt;9),"Soglia di attenzione","Rischio significativo"))</f>
        <v>#REF!</v>
      </c>
    </row>
    <row r="15" spans="1:10" s="280" customFormat="1" ht="90" thickBot="1" x14ac:dyDescent="0.25">
      <c r="A15" s="270" t="s">
        <v>255</v>
      </c>
      <c r="B15" s="278" t="s">
        <v>62</v>
      </c>
      <c r="C15" s="233" t="s">
        <v>78</v>
      </c>
      <c r="D15" s="233" t="s">
        <v>331</v>
      </c>
      <c r="E15" s="144" t="s">
        <v>344</v>
      </c>
      <c r="F15" s="144" t="s">
        <v>10</v>
      </c>
      <c r="G15" s="144" t="s">
        <v>370</v>
      </c>
      <c r="H15" s="237" t="s">
        <v>61</v>
      </c>
      <c r="I15" s="250"/>
      <c r="J15" s="279"/>
    </row>
    <row r="16" spans="1:10" ht="29.25" customHeight="1" thickBot="1" x14ac:dyDescent="0.3">
      <c r="A16" s="84" t="s">
        <v>256</v>
      </c>
      <c r="B16" s="85" t="s">
        <v>105</v>
      </c>
      <c r="C16" s="86"/>
      <c r="D16" s="87"/>
      <c r="E16" s="88"/>
      <c r="F16" s="88"/>
      <c r="G16" s="88"/>
      <c r="H16" s="88"/>
      <c r="I16" s="59"/>
      <c r="J16" s="60"/>
    </row>
    <row r="17" spans="1:10" s="95" customFormat="1" ht="204" x14ac:dyDescent="0.2">
      <c r="A17" s="89" t="s">
        <v>257</v>
      </c>
      <c r="B17" s="90" t="s">
        <v>63</v>
      </c>
      <c r="C17" s="91" t="s">
        <v>64</v>
      </c>
      <c r="D17" s="92" t="s">
        <v>65</v>
      </c>
      <c r="E17" s="93" t="s">
        <v>16</v>
      </c>
      <c r="F17" s="93" t="s">
        <v>10</v>
      </c>
      <c r="G17" s="143" t="s">
        <v>234</v>
      </c>
      <c r="H17" s="148" t="s">
        <v>91</v>
      </c>
      <c r="I17" s="94"/>
      <c r="J17" s="89"/>
    </row>
    <row r="18" spans="1:10" s="101" customFormat="1" ht="204" x14ac:dyDescent="0.2">
      <c r="A18" s="89" t="s">
        <v>258</v>
      </c>
      <c r="B18" s="96" t="s">
        <v>69</v>
      </c>
      <c r="C18" s="97" t="s">
        <v>67</v>
      </c>
      <c r="D18" s="98" t="s">
        <v>332</v>
      </c>
      <c r="E18" s="99" t="s">
        <v>16</v>
      </c>
      <c r="F18" s="99" t="s">
        <v>10</v>
      </c>
      <c r="G18" s="83" t="s">
        <v>302</v>
      </c>
      <c r="H18" s="149" t="s">
        <v>91</v>
      </c>
      <c r="I18" s="94"/>
      <c r="J18" s="100"/>
    </row>
    <row r="19" spans="1:10" s="101" customFormat="1" ht="204" x14ac:dyDescent="0.2">
      <c r="A19" s="89" t="s">
        <v>259</v>
      </c>
      <c r="B19" s="102" t="s">
        <v>86</v>
      </c>
      <c r="C19" s="78" t="s">
        <v>87</v>
      </c>
      <c r="D19" s="71" t="s">
        <v>346</v>
      </c>
      <c r="E19" s="68" t="s">
        <v>17</v>
      </c>
      <c r="F19" s="68" t="s">
        <v>10</v>
      </c>
      <c r="G19" s="79" t="s">
        <v>303</v>
      </c>
      <c r="H19" s="149" t="s">
        <v>91</v>
      </c>
      <c r="I19" s="94"/>
      <c r="J19" s="103"/>
    </row>
    <row r="20" spans="1:10" s="101" customFormat="1" ht="204" x14ac:dyDescent="0.2">
      <c r="A20" s="89" t="s">
        <v>260</v>
      </c>
      <c r="B20" s="102" t="s">
        <v>88</v>
      </c>
      <c r="C20" s="104" t="s">
        <v>89</v>
      </c>
      <c r="D20" s="71" t="s">
        <v>347</v>
      </c>
      <c r="E20" s="68" t="s">
        <v>16</v>
      </c>
      <c r="F20" s="68" t="s">
        <v>10</v>
      </c>
      <c r="G20" s="79" t="s">
        <v>303</v>
      </c>
      <c r="H20" s="149" t="s">
        <v>91</v>
      </c>
      <c r="I20" s="105"/>
      <c r="J20" s="103"/>
    </row>
    <row r="21" spans="1:10" s="109" customFormat="1" ht="270.75" customHeight="1" x14ac:dyDescent="0.2">
      <c r="A21" s="89" t="s">
        <v>261</v>
      </c>
      <c r="B21" s="106" t="s">
        <v>68</v>
      </c>
      <c r="C21" s="107" t="s">
        <v>94</v>
      </c>
      <c r="D21" s="77" t="s">
        <v>223</v>
      </c>
      <c r="E21" s="108" t="s">
        <v>74</v>
      </c>
      <c r="F21" s="108" t="s">
        <v>10</v>
      </c>
      <c r="G21" s="79" t="s">
        <v>303</v>
      </c>
      <c r="H21" s="149" t="s">
        <v>91</v>
      </c>
      <c r="I21" s="94"/>
      <c r="J21" s="103"/>
    </row>
    <row r="22" spans="1:10" s="109" customFormat="1" ht="279" customHeight="1" x14ac:dyDescent="0.2">
      <c r="A22" s="89" t="s">
        <v>262</v>
      </c>
      <c r="B22" s="90" t="s">
        <v>66</v>
      </c>
      <c r="C22" s="91" t="s">
        <v>82</v>
      </c>
      <c r="D22" s="92" t="s">
        <v>81</v>
      </c>
      <c r="E22" s="108" t="s">
        <v>73</v>
      </c>
      <c r="F22" s="108" t="s">
        <v>10</v>
      </c>
      <c r="G22" s="79" t="s">
        <v>303</v>
      </c>
      <c r="H22" s="149" t="s">
        <v>91</v>
      </c>
      <c r="I22" s="105"/>
      <c r="J22" s="103"/>
    </row>
    <row r="23" spans="1:10" s="109" customFormat="1" ht="204" x14ac:dyDescent="0.2">
      <c r="A23" s="89" t="s">
        <v>263</v>
      </c>
      <c r="B23" s="90" t="s">
        <v>83</v>
      </c>
      <c r="C23" s="91" t="s">
        <v>84</v>
      </c>
      <c r="D23" s="92" t="s">
        <v>85</v>
      </c>
      <c r="E23" s="108" t="s">
        <v>73</v>
      </c>
      <c r="F23" s="108" t="s">
        <v>10</v>
      </c>
      <c r="G23" s="79" t="s">
        <v>303</v>
      </c>
      <c r="H23" s="149" t="s">
        <v>91</v>
      </c>
      <c r="I23" s="110"/>
      <c r="J23" s="103"/>
    </row>
    <row r="24" spans="1:10" s="115" customFormat="1" ht="204" x14ac:dyDescent="0.25">
      <c r="A24" s="89" t="s">
        <v>264</v>
      </c>
      <c r="B24" s="111" t="s">
        <v>90</v>
      </c>
      <c r="C24" s="112" t="s">
        <v>92</v>
      </c>
      <c r="D24" s="113" t="s">
        <v>228</v>
      </c>
      <c r="E24" s="64" t="s">
        <v>17</v>
      </c>
      <c r="F24" s="64" t="s">
        <v>10</v>
      </c>
      <c r="G24" s="79" t="s">
        <v>303</v>
      </c>
      <c r="H24" s="149" t="s">
        <v>91</v>
      </c>
      <c r="I24" s="110"/>
      <c r="J24" s="114" t="str">
        <f t="shared" ref="J24" si="2">IF(I24&lt;=2,"Non significativo",IF(AND(I24&gt;2,I24&lt;9),"Soglia di attenzione","Rischio significativo"))</f>
        <v>Non significativo</v>
      </c>
    </row>
    <row r="25" spans="1:10" s="109" customFormat="1" ht="204" x14ac:dyDescent="0.2">
      <c r="A25" s="89" t="s">
        <v>265</v>
      </c>
      <c r="B25" s="90" t="s">
        <v>70</v>
      </c>
      <c r="C25" s="91" t="s">
        <v>93</v>
      </c>
      <c r="D25" s="92" t="s">
        <v>71</v>
      </c>
      <c r="E25" s="108" t="s">
        <v>73</v>
      </c>
      <c r="F25" s="108" t="s">
        <v>10</v>
      </c>
      <c r="G25" s="79" t="s">
        <v>303</v>
      </c>
      <c r="H25" s="149" t="s">
        <v>91</v>
      </c>
      <c r="I25" s="110"/>
      <c r="J25" s="103"/>
    </row>
    <row r="26" spans="1:10" s="286" customFormat="1" ht="204" x14ac:dyDescent="0.2">
      <c r="A26" s="234" t="s">
        <v>266</v>
      </c>
      <c r="B26" s="283" t="s">
        <v>72</v>
      </c>
      <c r="C26" s="116" t="s">
        <v>372</v>
      </c>
      <c r="D26" s="116" t="s">
        <v>373</v>
      </c>
      <c r="E26" s="284" t="s">
        <v>74</v>
      </c>
      <c r="F26" s="284" t="s">
        <v>10</v>
      </c>
      <c r="G26" s="142" t="s">
        <v>374</v>
      </c>
      <c r="H26" s="237" t="s">
        <v>91</v>
      </c>
      <c r="I26" s="246"/>
      <c r="J26" s="285"/>
    </row>
    <row r="27" spans="1:10" s="115" customFormat="1" ht="204" x14ac:dyDescent="0.25">
      <c r="A27" s="89" t="s">
        <v>267</v>
      </c>
      <c r="B27" s="102" t="s">
        <v>95</v>
      </c>
      <c r="C27" s="78" t="s">
        <v>9</v>
      </c>
      <c r="D27" s="104" t="s">
        <v>309</v>
      </c>
      <c r="E27" s="68" t="s">
        <v>17</v>
      </c>
      <c r="F27" s="68" t="s">
        <v>10</v>
      </c>
      <c r="G27" s="79" t="s">
        <v>303</v>
      </c>
      <c r="H27" s="150" t="s">
        <v>91</v>
      </c>
      <c r="I27" s="65"/>
      <c r="J27" s="80" t="e">
        <f>IF(#REF!&lt;=2,"Non significativo",IF(AND(#REF!&gt;2,#REF!&lt;9),"Soglia di attenzione","Rischio significativo"))</f>
        <v>#REF!</v>
      </c>
    </row>
    <row r="28" spans="1:10" s="115" customFormat="1" ht="204" x14ac:dyDescent="0.25">
      <c r="A28" s="89" t="s">
        <v>268</v>
      </c>
      <c r="B28" s="102" t="s">
        <v>96</v>
      </c>
      <c r="C28" s="78" t="s">
        <v>97</v>
      </c>
      <c r="D28" s="71" t="s">
        <v>98</v>
      </c>
      <c r="E28" s="79" t="s">
        <v>17</v>
      </c>
      <c r="F28" s="79" t="s">
        <v>10</v>
      </c>
      <c r="G28" s="79" t="s">
        <v>303</v>
      </c>
      <c r="H28" s="150" t="s">
        <v>91</v>
      </c>
      <c r="I28" s="110"/>
      <c r="J28" s="80" t="str">
        <f t="shared" ref="J28" si="3">IF(I28&lt;=2,"Non significativo",IF(AND(I28&gt;2,I28&lt;9),"Soglia di attenzione","Rischio significativo"))</f>
        <v>Non significativo</v>
      </c>
    </row>
    <row r="29" spans="1:10" s="109" customFormat="1" ht="204" x14ac:dyDescent="0.2">
      <c r="A29" s="89" t="s">
        <v>269</v>
      </c>
      <c r="B29" s="106" t="s">
        <v>77</v>
      </c>
      <c r="C29" s="107" t="s">
        <v>76</v>
      </c>
      <c r="D29" s="77" t="s">
        <v>348</v>
      </c>
      <c r="E29" s="108" t="s">
        <v>75</v>
      </c>
      <c r="F29" s="108" t="s">
        <v>10</v>
      </c>
      <c r="G29" s="79" t="s">
        <v>303</v>
      </c>
      <c r="H29" s="150" t="s">
        <v>91</v>
      </c>
      <c r="I29" s="110"/>
      <c r="J29" s="103"/>
    </row>
    <row r="30" spans="1:10" s="115" customFormat="1" ht="229.5" x14ac:dyDescent="0.25">
      <c r="A30" s="89" t="s">
        <v>270</v>
      </c>
      <c r="B30" s="117" t="s">
        <v>100</v>
      </c>
      <c r="C30" s="82" t="s">
        <v>333</v>
      </c>
      <c r="D30" s="118" t="s">
        <v>229</v>
      </c>
      <c r="E30" s="83" t="s">
        <v>99</v>
      </c>
      <c r="F30" s="83" t="s">
        <v>10</v>
      </c>
      <c r="G30" s="79" t="s">
        <v>302</v>
      </c>
      <c r="H30" s="150" t="s">
        <v>103</v>
      </c>
      <c r="I30" s="110"/>
      <c r="J30" s="80" t="str">
        <f t="shared" ref="J30" si="4">IF(I30&lt;=2,"Non significativo",IF(AND(I30&gt;2,I30&lt;9),"Soglia di attenzione","Rischio significativo"))</f>
        <v>Non significativo</v>
      </c>
    </row>
    <row r="31" spans="1:10" s="240" customFormat="1" ht="64.5" thickBot="1" x14ac:dyDescent="0.3">
      <c r="A31" s="234" t="s">
        <v>324</v>
      </c>
      <c r="B31" s="235" t="s">
        <v>334</v>
      </c>
      <c r="C31" s="233" t="s">
        <v>336</v>
      </c>
      <c r="D31" s="236" t="s">
        <v>343</v>
      </c>
      <c r="E31" s="144" t="s">
        <v>325</v>
      </c>
      <c r="F31" s="144" t="s">
        <v>107</v>
      </c>
      <c r="G31" s="142" t="s">
        <v>338</v>
      </c>
      <c r="H31" s="237" t="s">
        <v>337</v>
      </c>
      <c r="I31" s="238"/>
      <c r="J31" s="239"/>
    </row>
    <row r="32" spans="1:10" ht="29.25" customHeight="1" thickBot="1" x14ac:dyDescent="0.3">
      <c r="A32" s="119" t="s">
        <v>271</v>
      </c>
      <c r="B32" s="120" t="s">
        <v>26</v>
      </c>
      <c r="C32" s="86"/>
      <c r="D32" s="87"/>
      <c r="E32" s="88"/>
      <c r="F32" s="88"/>
      <c r="G32" s="88"/>
      <c r="H32" s="88"/>
      <c r="I32" s="59"/>
    </row>
    <row r="33" spans="1:9" s="247" customFormat="1" ht="51" x14ac:dyDescent="0.2">
      <c r="A33" s="241" t="s">
        <v>272</v>
      </c>
      <c r="B33" s="242" t="s">
        <v>106</v>
      </c>
      <c r="C33" s="243" t="s">
        <v>24</v>
      </c>
      <c r="D33" s="92" t="s">
        <v>230</v>
      </c>
      <c r="E33" s="244" t="s">
        <v>349</v>
      </c>
      <c r="F33" s="244" t="s">
        <v>107</v>
      </c>
      <c r="G33" s="146" t="s">
        <v>339</v>
      </c>
      <c r="H33" s="245" t="s">
        <v>104</v>
      </c>
      <c r="I33" s="246"/>
    </row>
    <row r="34" spans="1:9" s="247" customFormat="1" ht="175.5" customHeight="1" x14ac:dyDescent="0.2">
      <c r="A34" s="241" t="s">
        <v>273</v>
      </c>
      <c r="B34" s="1" t="s">
        <v>108</v>
      </c>
      <c r="C34" s="104" t="s">
        <v>112</v>
      </c>
      <c r="D34" s="104" t="s">
        <v>236</v>
      </c>
      <c r="E34" s="142" t="s">
        <v>23</v>
      </c>
      <c r="F34" s="145" t="s">
        <v>10</v>
      </c>
      <c r="G34" s="142" t="s">
        <v>235</v>
      </c>
      <c r="H34" s="248" t="s">
        <v>114</v>
      </c>
      <c r="I34" s="238"/>
    </row>
    <row r="35" spans="1:9" s="247" customFormat="1" ht="127.5" x14ac:dyDescent="0.2">
      <c r="A35" s="241" t="s">
        <v>274</v>
      </c>
      <c r="B35" s="249" t="s">
        <v>110</v>
      </c>
      <c r="C35" s="76" t="s">
        <v>113</v>
      </c>
      <c r="D35" s="76" t="s">
        <v>350</v>
      </c>
      <c r="E35" s="145" t="s">
        <v>111</v>
      </c>
      <c r="F35" s="145" t="s">
        <v>10</v>
      </c>
      <c r="G35" s="145" t="s">
        <v>235</v>
      </c>
      <c r="H35" s="248" t="s">
        <v>114</v>
      </c>
      <c r="I35" s="250"/>
    </row>
    <row r="36" spans="1:9" s="252" customFormat="1" ht="51" x14ac:dyDescent="0.2">
      <c r="A36" s="241" t="s">
        <v>275</v>
      </c>
      <c r="B36" s="251" t="s">
        <v>109</v>
      </c>
      <c r="C36" s="233" t="s">
        <v>21</v>
      </c>
      <c r="D36" s="233" t="s">
        <v>351</v>
      </c>
      <c r="E36" s="144" t="s">
        <v>18</v>
      </c>
      <c r="F36" s="2" t="s">
        <v>10</v>
      </c>
      <c r="G36" s="144" t="s">
        <v>235</v>
      </c>
      <c r="H36" s="237" t="s">
        <v>104</v>
      </c>
      <c r="I36" s="250"/>
    </row>
    <row r="37" spans="1:9" s="253" customFormat="1" ht="169.5" customHeight="1" x14ac:dyDescent="0.2">
      <c r="A37" s="241" t="s">
        <v>276</v>
      </c>
      <c r="B37" s="1" t="s">
        <v>184</v>
      </c>
      <c r="C37" s="233" t="s">
        <v>187</v>
      </c>
      <c r="D37" s="233" t="s">
        <v>352</v>
      </c>
      <c r="E37" s="144" t="s">
        <v>185</v>
      </c>
      <c r="F37" s="2" t="s">
        <v>181</v>
      </c>
      <c r="G37" s="144" t="s">
        <v>304</v>
      </c>
      <c r="H37" s="237" t="s">
        <v>186</v>
      </c>
      <c r="I37" s="250"/>
    </row>
    <row r="38" spans="1:9" s="74" customFormat="1" ht="29.25" customHeight="1" thickBot="1" x14ac:dyDescent="0.25">
      <c r="A38" s="122" t="s">
        <v>277</v>
      </c>
      <c r="B38" s="123" t="s">
        <v>124</v>
      </c>
      <c r="C38" s="124"/>
      <c r="D38" s="125"/>
      <c r="E38" s="88"/>
      <c r="F38" s="52"/>
      <c r="G38" s="88"/>
      <c r="H38" s="151"/>
      <c r="I38" s="126"/>
    </row>
    <row r="39" spans="1:9" s="247" customFormat="1" ht="51" x14ac:dyDescent="0.2">
      <c r="A39" s="254" t="s">
        <v>278</v>
      </c>
      <c r="B39" s="257" t="s">
        <v>360</v>
      </c>
      <c r="C39" s="258" t="s">
        <v>19</v>
      </c>
      <c r="D39" s="258" t="s">
        <v>22</v>
      </c>
      <c r="E39" s="259" t="s">
        <v>18</v>
      </c>
      <c r="F39" s="259" t="s">
        <v>10</v>
      </c>
      <c r="G39" s="259" t="s">
        <v>235</v>
      </c>
      <c r="H39" s="245" t="s">
        <v>104</v>
      </c>
      <c r="I39" s="250"/>
    </row>
    <row r="40" spans="1:9" s="247" customFormat="1" ht="114.75" x14ac:dyDescent="0.2">
      <c r="A40" s="254" t="s">
        <v>279</v>
      </c>
      <c r="B40" s="255" t="s">
        <v>115</v>
      </c>
      <c r="C40" s="104" t="s">
        <v>20</v>
      </c>
      <c r="D40" s="104" t="s">
        <v>116</v>
      </c>
      <c r="E40" s="142" t="s">
        <v>18</v>
      </c>
      <c r="F40" s="142" t="s">
        <v>10</v>
      </c>
      <c r="G40" s="142" t="s">
        <v>235</v>
      </c>
      <c r="H40" s="248" t="s">
        <v>117</v>
      </c>
      <c r="I40" s="250"/>
    </row>
    <row r="41" spans="1:9" s="247" customFormat="1" ht="51" x14ac:dyDescent="0.2">
      <c r="A41" s="254" t="s">
        <v>280</v>
      </c>
      <c r="B41" s="255" t="s">
        <v>122</v>
      </c>
      <c r="C41" s="104" t="s">
        <v>123</v>
      </c>
      <c r="D41" s="104" t="s">
        <v>353</v>
      </c>
      <c r="E41" s="142" t="s">
        <v>18</v>
      </c>
      <c r="F41" s="142" t="s">
        <v>10</v>
      </c>
      <c r="G41" s="142" t="s">
        <v>307</v>
      </c>
      <c r="H41" s="248" t="s">
        <v>104</v>
      </c>
      <c r="I41" s="250"/>
    </row>
    <row r="42" spans="1:9" s="247" customFormat="1" ht="51" x14ac:dyDescent="0.2">
      <c r="A42" s="254" t="s">
        <v>281</v>
      </c>
      <c r="B42" s="127" t="s">
        <v>118</v>
      </c>
      <c r="C42" s="76" t="s">
        <v>120</v>
      </c>
      <c r="D42" s="77" t="s">
        <v>231</v>
      </c>
      <c r="E42" s="145" t="s">
        <v>119</v>
      </c>
      <c r="F42" s="145" t="s">
        <v>10</v>
      </c>
      <c r="G42" s="145" t="s">
        <v>359</v>
      </c>
      <c r="H42" s="248" t="s">
        <v>121</v>
      </c>
      <c r="I42" s="250"/>
    </row>
    <row r="43" spans="1:9" s="247" customFormat="1" ht="51" x14ac:dyDescent="0.2">
      <c r="A43" s="254" t="s">
        <v>282</v>
      </c>
      <c r="B43" s="127" t="s">
        <v>126</v>
      </c>
      <c r="C43" s="76" t="s">
        <v>25</v>
      </c>
      <c r="D43" s="76" t="s">
        <v>237</v>
      </c>
      <c r="E43" s="145" t="s">
        <v>125</v>
      </c>
      <c r="F43" s="145" t="s">
        <v>18</v>
      </c>
      <c r="G43" s="145" t="s">
        <v>358</v>
      </c>
      <c r="H43" s="248" t="s">
        <v>127</v>
      </c>
      <c r="I43" s="256"/>
    </row>
    <row r="44" spans="1:9" s="247" customFormat="1" ht="38.25" x14ac:dyDescent="0.2">
      <c r="A44" s="254" t="s">
        <v>283</v>
      </c>
      <c r="B44" s="127" t="s">
        <v>128</v>
      </c>
      <c r="C44" s="76" t="s">
        <v>29</v>
      </c>
      <c r="D44" s="76" t="s">
        <v>239</v>
      </c>
      <c r="E44" s="145" t="s">
        <v>238</v>
      </c>
      <c r="F44" s="145" t="s">
        <v>10</v>
      </c>
      <c r="G44" s="145" t="s">
        <v>357</v>
      </c>
      <c r="H44" s="248" t="s">
        <v>127</v>
      </c>
      <c r="I44" s="250"/>
    </row>
    <row r="45" spans="1:9" s="247" customFormat="1" ht="43.5" customHeight="1" x14ac:dyDescent="0.2">
      <c r="A45" s="254" t="s">
        <v>284</v>
      </c>
      <c r="B45" s="127" t="s">
        <v>177</v>
      </c>
      <c r="C45" s="76" t="s">
        <v>131</v>
      </c>
      <c r="D45" s="76" t="s">
        <v>130</v>
      </c>
      <c r="E45" s="145" t="s">
        <v>129</v>
      </c>
      <c r="F45" s="145" t="s">
        <v>18</v>
      </c>
      <c r="G45" s="145" t="s">
        <v>356</v>
      </c>
      <c r="H45" s="248" t="s">
        <v>127</v>
      </c>
      <c r="I45" s="250"/>
    </row>
    <row r="46" spans="1:9" s="247" customFormat="1" ht="126.75" customHeight="1" x14ac:dyDescent="0.2">
      <c r="A46" s="254" t="s">
        <v>285</v>
      </c>
      <c r="B46" s="127" t="s">
        <v>132</v>
      </c>
      <c r="C46" s="76" t="s">
        <v>133</v>
      </c>
      <c r="D46" s="77" t="s">
        <v>240</v>
      </c>
      <c r="E46" s="145" t="s">
        <v>135</v>
      </c>
      <c r="F46" s="145" t="s">
        <v>10</v>
      </c>
      <c r="G46" s="145" t="s">
        <v>355</v>
      </c>
      <c r="H46" s="248" t="s">
        <v>134</v>
      </c>
      <c r="I46" s="250"/>
    </row>
    <row r="47" spans="1:9" s="247" customFormat="1" ht="77.25" thickBot="1" x14ac:dyDescent="0.25">
      <c r="A47" s="254" t="s">
        <v>286</v>
      </c>
      <c r="B47" s="127" t="s">
        <v>101</v>
      </c>
      <c r="C47" s="233" t="s">
        <v>11</v>
      </c>
      <c r="D47" s="233" t="s">
        <v>354</v>
      </c>
      <c r="E47" s="144" t="s">
        <v>102</v>
      </c>
      <c r="F47" s="144" t="s">
        <v>10</v>
      </c>
      <c r="G47" s="144" t="s">
        <v>306</v>
      </c>
      <c r="H47" s="237" t="s">
        <v>104</v>
      </c>
      <c r="I47" s="250"/>
    </row>
    <row r="48" spans="1:9" s="134" customFormat="1" ht="29.25" customHeight="1" thickBot="1" x14ac:dyDescent="0.3">
      <c r="A48" s="128" t="s">
        <v>287</v>
      </c>
      <c r="B48" s="129" t="s">
        <v>182</v>
      </c>
      <c r="C48" s="130"/>
      <c r="D48" s="131"/>
      <c r="E48" s="132"/>
      <c r="F48" s="132"/>
      <c r="G48" s="132"/>
      <c r="H48" s="132"/>
      <c r="I48" s="133"/>
    </row>
    <row r="49" spans="1:9" s="268" customFormat="1" ht="63.75" x14ac:dyDescent="0.2">
      <c r="A49" s="260" t="s">
        <v>288</v>
      </c>
      <c r="B49" s="269" t="s">
        <v>136</v>
      </c>
      <c r="C49" s="92" t="s">
        <v>137</v>
      </c>
      <c r="D49" s="92" t="s">
        <v>221</v>
      </c>
      <c r="E49" s="146" t="s">
        <v>138</v>
      </c>
      <c r="F49" s="146" t="s">
        <v>10</v>
      </c>
      <c r="G49" s="146" t="s">
        <v>365</v>
      </c>
      <c r="H49" s="245" t="s">
        <v>139</v>
      </c>
      <c r="I49" s="250"/>
    </row>
    <row r="50" spans="1:9" s="268" customFormat="1" ht="102" x14ac:dyDescent="0.2">
      <c r="A50" s="260" t="s">
        <v>289</v>
      </c>
      <c r="B50" s="266" t="s">
        <v>220</v>
      </c>
      <c r="C50" s="76" t="s">
        <v>225</v>
      </c>
      <c r="D50" s="77" t="s">
        <v>241</v>
      </c>
      <c r="E50" s="267" t="s">
        <v>138</v>
      </c>
      <c r="F50" s="267" t="s">
        <v>10</v>
      </c>
      <c r="G50" s="145" t="s">
        <v>364</v>
      </c>
      <c r="H50" s="248" t="s">
        <v>180</v>
      </c>
      <c r="I50" s="250"/>
    </row>
    <row r="51" spans="1:9" s="121" customFormat="1" ht="63.75" x14ac:dyDescent="0.2">
      <c r="A51" s="135" t="s">
        <v>290</v>
      </c>
      <c r="B51" s="136" t="s">
        <v>179</v>
      </c>
      <c r="C51" s="63" t="s">
        <v>222</v>
      </c>
      <c r="D51" s="113" t="s">
        <v>340</v>
      </c>
      <c r="E51" s="108" t="s">
        <v>341</v>
      </c>
      <c r="F51" s="64" t="s">
        <v>181</v>
      </c>
      <c r="G51" s="144" t="s">
        <v>235</v>
      </c>
      <c r="H51" s="149" t="s">
        <v>180</v>
      </c>
      <c r="I51" s="73"/>
    </row>
    <row r="52" spans="1:9" s="247" customFormat="1" ht="90" thickBot="1" x14ac:dyDescent="0.25">
      <c r="A52" s="260" t="s">
        <v>291</v>
      </c>
      <c r="B52" s="261" t="s">
        <v>178</v>
      </c>
      <c r="C52" s="262" t="s">
        <v>190</v>
      </c>
      <c r="D52" s="236" t="s">
        <v>361</v>
      </c>
      <c r="E52" s="2" t="s">
        <v>183</v>
      </c>
      <c r="F52" s="2" t="s">
        <v>10</v>
      </c>
      <c r="G52" s="144" t="s">
        <v>362</v>
      </c>
      <c r="H52" s="237" t="s">
        <v>180</v>
      </c>
      <c r="I52" s="250"/>
    </row>
    <row r="53" spans="1:9" s="121" customFormat="1" ht="29.25" customHeight="1" thickBot="1" x14ac:dyDescent="0.25">
      <c r="A53" s="137" t="s">
        <v>292</v>
      </c>
      <c r="B53" s="138" t="s">
        <v>28</v>
      </c>
      <c r="C53" s="139"/>
      <c r="D53" s="140"/>
      <c r="E53" s="132"/>
      <c r="F53" s="132"/>
      <c r="G53" s="147"/>
      <c r="H53" s="151"/>
      <c r="I53" s="141"/>
    </row>
    <row r="54" spans="1:9" s="247" customFormat="1" ht="191.25" customHeight="1" x14ac:dyDescent="0.2">
      <c r="A54" s="254" t="s">
        <v>293</v>
      </c>
      <c r="B54" s="263" t="s">
        <v>188</v>
      </c>
      <c r="C54" s="243" t="s">
        <v>191</v>
      </c>
      <c r="D54" s="243" t="s">
        <v>363</v>
      </c>
      <c r="E54" s="244" t="s">
        <v>17</v>
      </c>
      <c r="F54" s="244" t="s">
        <v>10</v>
      </c>
      <c r="G54" s="244" t="s">
        <v>305</v>
      </c>
      <c r="H54" s="264" t="s">
        <v>189</v>
      </c>
      <c r="I54" s="265"/>
    </row>
  </sheetData>
  <autoFilter ref="A1:J54"/>
  <printOptions horizontalCentered="1"/>
  <pageMargins left="0.25" right="0.25" top="0.75" bottom="0.75" header="0.3" footer="0.3"/>
  <pageSetup paperSize="8" scale="85" orientation="landscape" r:id="rId1"/>
  <headerFooter>
    <oddHeader>&amp;C&amp;A&amp;R&amp;D</oddHeader>
    <oddFooter>&amp;RPag. &amp;P di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W67"/>
  <sheetViews>
    <sheetView zoomScale="110" zoomScaleNormal="110" workbookViewId="0">
      <pane ySplit="1" topLeftCell="A2" activePane="bottomLeft" state="frozen"/>
      <selection pane="bottomLeft" activeCell="AM58" sqref="AM58"/>
    </sheetView>
  </sheetViews>
  <sheetFormatPr defaultColWidth="8.85546875" defaultRowHeight="15" x14ac:dyDescent="0.25"/>
  <cols>
    <col min="1" max="1" width="51.28515625" customWidth="1"/>
    <col min="2" max="2" width="10.42578125" customWidth="1"/>
    <col min="3" max="5" width="12" bestFit="1" customWidth="1"/>
    <col min="6" max="6" width="10.140625" bestFit="1" customWidth="1"/>
    <col min="7" max="13" width="9.7109375" bestFit="1" customWidth="1"/>
    <col min="14" max="14" width="10.140625" bestFit="1" customWidth="1"/>
    <col min="15" max="15" width="9.7109375" bestFit="1" customWidth="1"/>
    <col min="16" max="16" width="9.5703125" customWidth="1"/>
    <col min="17" max="18" width="9.7109375" bestFit="1" customWidth="1"/>
    <col min="19" max="19" width="12" bestFit="1" customWidth="1"/>
    <col min="20" max="20" width="9.7109375" bestFit="1" customWidth="1"/>
    <col min="21" max="21" width="10.140625" bestFit="1" customWidth="1"/>
    <col min="22" max="23" width="9.7109375" bestFit="1" customWidth="1"/>
    <col min="24" max="24" width="10.140625" bestFit="1" customWidth="1"/>
    <col min="25" max="25" width="9.7109375" bestFit="1" customWidth="1"/>
    <col min="26" max="26" width="10.140625" bestFit="1" customWidth="1"/>
    <col min="27" max="31" width="9.7109375" bestFit="1" customWidth="1"/>
    <col min="32" max="32" width="10.140625" bestFit="1" customWidth="1"/>
    <col min="33" max="39" width="9.7109375" bestFit="1" customWidth="1"/>
    <col min="40" max="40" width="10.140625" bestFit="1" customWidth="1"/>
    <col min="41" max="48" width="9.7109375" bestFit="1" customWidth="1"/>
    <col min="49" max="49" width="10.140625" bestFit="1" customWidth="1"/>
  </cols>
  <sheetData>
    <row r="1" spans="1:49" s="12" customFormat="1" ht="22.5" customHeight="1" thickBot="1" x14ac:dyDescent="0.3">
      <c r="A1" s="50"/>
      <c r="B1" s="51"/>
      <c r="C1" s="152" t="s">
        <v>243</v>
      </c>
      <c r="D1" s="152" t="s">
        <v>244</v>
      </c>
      <c r="E1" s="152" t="s">
        <v>245</v>
      </c>
      <c r="F1" s="152" t="s">
        <v>246</v>
      </c>
      <c r="G1" s="152" t="s">
        <v>247</v>
      </c>
      <c r="H1" s="152" t="s">
        <v>248</v>
      </c>
      <c r="I1" s="152" t="s">
        <v>249</v>
      </c>
      <c r="J1" s="152" t="s">
        <v>250</v>
      </c>
      <c r="K1" s="152" t="s">
        <v>251</v>
      </c>
      <c r="L1" s="152" t="s">
        <v>252</v>
      </c>
      <c r="M1" s="152" t="s">
        <v>253</v>
      </c>
      <c r="N1" s="152" t="s">
        <v>254</v>
      </c>
      <c r="O1" s="152" t="s">
        <v>255</v>
      </c>
      <c r="P1" s="13" t="s">
        <v>257</v>
      </c>
      <c r="Q1" s="13" t="s">
        <v>258</v>
      </c>
      <c r="R1" s="13" t="s">
        <v>259</v>
      </c>
      <c r="S1" s="13" t="s">
        <v>260</v>
      </c>
      <c r="T1" s="13" t="s">
        <v>261</v>
      </c>
      <c r="U1" s="13" t="s">
        <v>262</v>
      </c>
      <c r="V1" s="13" t="s">
        <v>263</v>
      </c>
      <c r="W1" s="13" t="s">
        <v>264</v>
      </c>
      <c r="X1" s="13" t="s">
        <v>265</v>
      </c>
      <c r="Y1" s="13" t="s">
        <v>266</v>
      </c>
      <c r="Z1" s="13" t="s">
        <v>267</v>
      </c>
      <c r="AA1" s="13" t="s">
        <v>268</v>
      </c>
      <c r="AB1" s="13" t="s">
        <v>269</v>
      </c>
      <c r="AC1" s="13" t="s">
        <v>270</v>
      </c>
      <c r="AD1" s="13" t="s">
        <v>324</v>
      </c>
      <c r="AE1" s="13" t="s">
        <v>272</v>
      </c>
      <c r="AF1" s="13" t="s">
        <v>273</v>
      </c>
      <c r="AG1" s="13" t="s">
        <v>274</v>
      </c>
      <c r="AH1" s="13" t="s">
        <v>275</v>
      </c>
      <c r="AI1" s="13" t="s">
        <v>276</v>
      </c>
      <c r="AJ1" s="13" t="s">
        <v>310</v>
      </c>
      <c r="AK1" s="13" t="s">
        <v>311</v>
      </c>
      <c r="AL1" s="13" t="s">
        <v>312</v>
      </c>
      <c r="AM1" s="13" t="s">
        <v>313</v>
      </c>
      <c r="AN1" s="13" t="s">
        <v>314</v>
      </c>
      <c r="AO1" s="13" t="s">
        <v>315</v>
      </c>
      <c r="AP1" s="13" t="s">
        <v>316</v>
      </c>
      <c r="AQ1" s="13" t="s">
        <v>317</v>
      </c>
      <c r="AR1" s="13" t="s">
        <v>318</v>
      </c>
      <c r="AS1" s="13" t="s">
        <v>319</v>
      </c>
      <c r="AT1" s="13" t="s">
        <v>320</v>
      </c>
      <c r="AU1" s="13" t="s">
        <v>321</v>
      </c>
      <c r="AV1" s="13" t="s">
        <v>322</v>
      </c>
      <c r="AW1" s="13" t="s">
        <v>323</v>
      </c>
    </row>
    <row r="2" spans="1:49" ht="32.25" customHeight="1" x14ac:dyDescent="0.25">
      <c r="A2" s="190" t="s">
        <v>192</v>
      </c>
      <c r="B2" s="191"/>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6"/>
    </row>
    <row r="3" spans="1:49" ht="12.75" customHeight="1" x14ac:dyDescent="0.25">
      <c r="A3" s="14" t="s">
        <v>141</v>
      </c>
      <c r="B3" s="15">
        <v>1</v>
      </c>
      <c r="C3" s="157"/>
      <c r="D3" s="158"/>
      <c r="E3" s="157"/>
      <c r="F3" s="158"/>
      <c r="G3" s="158"/>
      <c r="H3" s="158"/>
      <c r="I3" s="158"/>
      <c r="J3" s="158">
        <v>1</v>
      </c>
      <c r="K3" s="158">
        <v>1</v>
      </c>
      <c r="L3" s="158"/>
      <c r="M3" s="158"/>
      <c r="N3" s="158"/>
      <c r="O3" s="158"/>
      <c r="P3" s="158"/>
      <c r="Q3" s="158"/>
      <c r="R3" s="158"/>
      <c r="S3" s="158"/>
      <c r="T3" s="158"/>
      <c r="U3" s="158"/>
      <c r="V3" s="158">
        <v>1</v>
      </c>
      <c r="W3" s="158">
        <v>1</v>
      </c>
      <c r="X3" s="158"/>
      <c r="Y3" s="158"/>
      <c r="Z3" s="158"/>
      <c r="AA3" s="158">
        <v>1</v>
      </c>
      <c r="AB3" s="158"/>
      <c r="AC3" s="158"/>
      <c r="AD3" s="158"/>
      <c r="AE3" s="158"/>
      <c r="AF3" s="158"/>
      <c r="AG3" s="158"/>
      <c r="AH3" s="158"/>
      <c r="AI3" s="158"/>
      <c r="AJ3" s="158"/>
      <c r="AK3" s="158"/>
      <c r="AL3" s="158"/>
      <c r="AM3" s="158"/>
      <c r="AN3" s="158"/>
      <c r="AO3" s="158"/>
      <c r="AP3" s="158"/>
      <c r="AQ3" s="158"/>
      <c r="AR3" s="158"/>
      <c r="AS3" s="158"/>
      <c r="AT3" s="158"/>
      <c r="AU3" s="158"/>
      <c r="AV3" s="158"/>
      <c r="AW3" s="158"/>
    </row>
    <row r="4" spans="1:49" ht="38.25" customHeight="1" x14ac:dyDescent="0.25">
      <c r="A4" s="16" t="s">
        <v>142</v>
      </c>
      <c r="B4" s="15">
        <v>2</v>
      </c>
      <c r="C4" s="49">
        <v>2</v>
      </c>
      <c r="D4" s="159">
        <v>2</v>
      </c>
      <c r="E4" s="49">
        <v>2</v>
      </c>
      <c r="F4" s="159"/>
      <c r="G4" s="159">
        <v>2</v>
      </c>
      <c r="H4" s="159"/>
      <c r="I4" s="159">
        <v>2</v>
      </c>
      <c r="J4" s="159"/>
      <c r="K4" s="159"/>
      <c r="L4" s="159"/>
      <c r="M4" s="159"/>
      <c r="N4" s="159">
        <v>2</v>
      </c>
      <c r="O4" s="159">
        <v>2</v>
      </c>
      <c r="P4" s="159"/>
      <c r="Q4" s="159"/>
      <c r="R4" s="159">
        <v>2</v>
      </c>
      <c r="S4" s="159">
        <v>2</v>
      </c>
      <c r="T4" s="159"/>
      <c r="U4" s="159"/>
      <c r="V4" s="159"/>
      <c r="W4" s="159"/>
      <c r="X4" s="159">
        <v>2</v>
      </c>
      <c r="Y4" s="159"/>
      <c r="Z4" s="159">
        <v>2</v>
      </c>
      <c r="AA4" s="159"/>
      <c r="AB4" s="159">
        <v>2</v>
      </c>
      <c r="AC4" s="159">
        <v>2</v>
      </c>
      <c r="AD4" s="159"/>
      <c r="AE4" s="159"/>
      <c r="AF4" s="159">
        <v>2</v>
      </c>
      <c r="AG4" s="159">
        <v>2</v>
      </c>
      <c r="AH4" s="159">
        <v>2</v>
      </c>
      <c r="AI4" s="159"/>
      <c r="AJ4" s="159"/>
      <c r="AK4" s="159"/>
      <c r="AL4" s="159"/>
      <c r="AM4" s="159"/>
      <c r="AN4" s="159"/>
      <c r="AO4" s="159"/>
      <c r="AP4" s="159"/>
      <c r="AQ4" s="159"/>
      <c r="AR4" s="159"/>
      <c r="AS4" s="159"/>
      <c r="AT4" s="159"/>
      <c r="AU4" s="159">
        <v>2</v>
      </c>
      <c r="AV4" s="159"/>
      <c r="AW4" s="159"/>
    </row>
    <row r="5" spans="1:49" ht="12.75" customHeight="1" x14ac:dyDescent="0.25">
      <c r="A5" s="14" t="s">
        <v>143</v>
      </c>
      <c r="B5" s="15">
        <v>3</v>
      </c>
      <c r="C5" s="49"/>
      <c r="D5" s="159"/>
      <c r="E5" s="49"/>
      <c r="F5" s="159">
        <v>3</v>
      </c>
      <c r="G5" s="159"/>
      <c r="H5" s="159"/>
      <c r="I5" s="159"/>
      <c r="J5" s="159"/>
      <c r="K5" s="159"/>
      <c r="L5" s="159">
        <v>3</v>
      </c>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5.5" customHeight="1" x14ac:dyDescent="0.25">
      <c r="A6" s="16" t="s">
        <v>144</v>
      </c>
      <c r="B6" s="15">
        <v>4</v>
      </c>
      <c r="C6" s="49"/>
      <c r="D6" s="159"/>
      <c r="E6" s="49"/>
      <c r="F6" s="159"/>
      <c r="G6" s="159"/>
      <c r="H6" s="159">
        <v>4</v>
      </c>
      <c r="I6" s="159"/>
      <c r="J6" s="159"/>
      <c r="K6" s="159"/>
      <c r="L6" s="159"/>
      <c r="M6" s="159">
        <v>4</v>
      </c>
      <c r="N6" s="159"/>
      <c r="O6" s="159"/>
      <c r="P6" s="159"/>
      <c r="Q6" s="159">
        <v>4</v>
      </c>
      <c r="R6" s="159"/>
      <c r="S6" s="159"/>
      <c r="T6" s="159">
        <v>4</v>
      </c>
      <c r="U6" s="159">
        <v>4</v>
      </c>
      <c r="V6" s="159"/>
      <c r="W6" s="159"/>
      <c r="X6" s="159"/>
      <c r="Y6" s="159">
        <v>4</v>
      </c>
      <c r="Z6" s="159"/>
      <c r="AA6" s="159"/>
      <c r="AB6" s="159"/>
      <c r="AC6" s="159"/>
      <c r="AD6" s="159"/>
      <c r="AE6" s="159">
        <v>4</v>
      </c>
      <c r="AF6" s="159"/>
      <c r="AG6" s="159"/>
      <c r="AH6" s="159"/>
      <c r="AI6" s="159">
        <v>4</v>
      </c>
      <c r="AJ6" s="159"/>
      <c r="AK6" s="159"/>
      <c r="AL6" s="159"/>
      <c r="AM6" s="159"/>
      <c r="AN6" s="159"/>
      <c r="AO6" s="159">
        <v>4</v>
      </c>
      <c r="AP6" s="159">
        <v>4</v>
      </c>
      <c r="AQ6" s="159">
        <v>4</v>
      </c>
      <c r="AR6" s="159">
        <v>4</v>
      </c>
      <c r="AS6" s="159">
        <v>4</v>
      </c>
      <c r="AT6" s="159">
        <v>4</v>
      </c>
      <c r="AU6" s="159"/>
      <c r="AV6" s="159">
        <v>4</v>
      </c>
      <c r="AW6" s="159">
        <v>4</v>
      </c>
    </row>
    <row r="7" spans="1:49" ht="12.75" customHeight="1" x14ac:dyDescent="0.25">
      <c r="A7" s="14" t="s">
        <v>145</v>
      </c>
      <c r="B7" s="15">
        <v>5</v>
      </c>
      <c r="C7" s="160"/>
      <c r="D7" s="161"/>
      <c r="E7" s="160"/>
      <c r="F7" s="161"/>
      <c r="G7" s="161"/>
      <c r="H7" s="161"/>
      <c r="I7" s="161"/>
      <c r="J7" s="162"/>
      <c r="K7" s="161"/>
      <c r="L7" s="161"/>
      <c r="M7" s="161"/>
      <c r="N7" s="161"/>
      <c r="O7" s="161"/>
      <c r="P7" s="161">
        <v>5</v>
      </c>
      <c r="Q7" s="161"/>
      <c r="R7" s="161"/>
      <c r="S7" s="161"/>
      <c r="T7" s="161"/>
      <c r="U7" s="161"/>
      <c r="V7" s="161"/>
      <c r="W7" s="161"/>
      <c r="X7" s="161"/>
      <c r="Y7" s="161"/>
      <c r="Z7" s="161"/>
      <c r="AA7" s="161"/>
      <c r="AB7" s="161"/>
      <c r="AC7" s="161"/>
      <c r="AD7" s="161">
        <v>5</v>
      </c>
      <c r="AE7" s="161"/>
      <c r="AF7" s="161"/>
      <c r="AG7" s="161"/>
      <c r="AH7" s="161"/>
      <c r="AI7" s="161"/>
      <c r="AJ7" s="161">
        <v>5</v>
      </c>
      <c r="AK7" s="161">
        <v>5</v>
      </c>
      <c r="AL7" s="161">
        <v>5</v>
      </c>
      <c r="AM7" s="161">
        <v>5</v>
      </c>
      <c r="AN7" s="161">
        <v>5</v>
      </c>
      <c r="AO7" s="161"/>
      <c r="AP7" s="161"/>
      <c r="AQ7" s="161"/>
      <c r="AR7" s="161"/>
      <c r="AS7" s="161"/>
      <c r="AT7" s="161"/>
      <c r="AU7" s="161"/>
      <c r="AV7" s="161"/>
      <c r="AW7" s="161"/>
    </row>
    <row r="8" spans="1:49" ht="45" customHeight="1" x14ac:dyDescent="0.25">
      <c r="A8" s="194" t="s">
        <v>335</v>
      </c>
      <c r="B8" s="195"/>
      <c r="C8" s="47"/>
      <c r="D8" s="47"/>
      <c r="E8" s="47"/>
      <c r="F8" s="47"/>
      <c r="G8" s="47"/>
      <c r="H8" s="47"/>
      <c r="I8" s="47"/>
      <c r="J8" s="47"/>
      <c r="K8" s="47"/>
      <c r="L8" s="48"/>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9"/>
    </row>
    <row r="9" spans="1:49" ht="15" customHeight="1" x14ac:dyDescent="0.25">
      <c r="A9" s="17" t="s">
        <v>149</v>
      </c>
      <c r="B9" s="18">
        <v>1</v>
      </c>
      <c r="C9" s="157"/>
      <c r="D9" s="158"/>
      <c r="E9" s="158"/>
      <c r="F9" s="158"/>
      <c r="G9" s="158">
        <v>1</v>
      </c>
      <c r="H9" s="158">
        <v>1</v>
      </c>
      <c r="I9" s="158">
        <v>1</v>
      </c>
      <c r="J9" s="158">
        <v>1</v>
      </c>
      <c r="K9" s="158">
        <v>1</v>
      </c>
      <c r="L9" s="158">
        <v>1</v>
      </c>
      <c r="M9" s="158">
        <v>1</v>
      </c>
      <c r="N9" s="158"/>
      <c r="O9" s="158"/>
      <c r="P9" s="158">
        <v>1</v>
      </c>
      <c r="Q9" s="158"/>
      <c r="R9" s="158"/>
      <c r="S9" s="158"/>
      <c r="T9" s="158"/>
      <c r="U9" s="158"/>
      <c r="V9" s="158"/>
      <c r="W9" s="158"/>
      <c r="X9" s="158"/>
      <c r="Y9" s="158"/>
      <c r="Z9" s="158"/>
      <c r="AA9" s="158"/>
      <c r="AB9" s="158"/>
      <c r="AC9" s="158"/>
      <c r="AD9" s="158"/>
      <c r="AE9" s="158">
        <v>1</v>
      </c>
      <c r="AF9" s="158"/>
      <c r="AG9" s="158"/>
      <c r="AH9" s="158">
        <v>1</v>
      </c>
      <c r="AI9" s="158"/>
      <c r="AJ9" s="158">
        <v>1</v>
      </c>
      <c r="AK9" s="158">
        <v>1</v>
      </c>
      <c r="AL9" s="158"/>
      <c r="AM9" s="158">
        <v>1</v>
      </c>
      <c r="AN9" s="158">
        <v>1</v>
      </c>
      <c r="AO9" s="158">
        <v>1</v>
      </c>
      <c r="AP9" s="158">
        <v>1</v>
      </c>
      <c r="AQ9" s="158">
        <v>1</v>
      </c>
      <c r="AR9" s="158">
        <v>1</v>
      </c>
      <c r="AS9" s="158">
        <v>1</v>
      </c>
      <c r="AT9" s="158"/>
      <c r="AU9" s="158"/>
      <c r="AV9" s="158"/>
      <c r="AW9" s="158"/>
    </row>
    <row r="10" spans="1:49" s="3" customFormat="1" ht="25.5" x14ac:dyDescent="0.25">
      <c r="A10" s="19" t="s">
        <v>151</v>
      </c>
      <c r="B10" s="18">
        <v>2</v>
      </c>
      <c r="C10" s="160">
        <v>2</v>
      </c>
      <c r="D10" s="161">
        <v>2</v>
      </c>
      <c r="E10" s="161">
        <v>2</v>
      </c>
      <c r="F10" s="161">
        <v>2</v>
      </c>
      <c r="G10" s="161"/>
      <c r="H10" s="161"/>
      <c r="I10" s="161"/>
      <c r="J10" s="161"/>
      <c r="K10" s="161"/>
      <c r="L10" s="161"/>
      <c r="M10" s="161"/>
      <c r="N10" s="161">
        <v>2</v>
      </c>
      <c r="O10" s="161">
        <v>2</v>
      </c>
      <c r="P10" s="161"/>
      <c r="Q10" s="161">
        <v>2</v>
      </c>
      <c r="R10" s="161">
        <v>2</v>
      </c>
      <c r="S10" s="161">
        <v>2</v>
      </c>
      <c r="T10" s="161">
        <v>2</v>
      </c>
      <c r="U10" s="161">
        <v>2</v>
      </c>
      <c r="V10" s="161">
        <v>2</v>
      </c>
      <c r="W10" s="161">
        <v>2</v>
      </c>
      <c r="X10" s="161">
        <v>2</v>
      </c>
      <c r="Y10" s="161">
        <v>2</v>
      </c>
      <c r="Z10" s="161">
        <v>2</v>
      </c>
      <c r="AA10" s="161">
        <v>2</v>
      </c>
      <c r="AB10" s="161">
        <v>2</v>
      </c>
      <c r="AC10" s="161">
        <v>2</v>
      </c>
      <c r="AD10" s="161">
        <v>2</v>
      </c>
      <c r="AE10" s="161"/>
      <c r="AF10" s="161">
        <v>2</v>
      </c>
      <c r="AG10" s="161">
        <v>2</v>
      </c>
      <c r="AH10" s="161"/>
      <c r="AI10" s="161">
        <v>2</v>
      </c>
      <c r="AJ10" s="161"/>
      <c r="AK10" s="161"/>
      <c r="AL10" s="161">
        <v>2</v>
      </c>
      <c r="AM10" s="161"/>
      <c r="AN10" s="161"/>
      <c r="AO10" s="161"/>
      <c r="AP10" s="161"/>
      <c r="AQ10" s="161"/>
      <c r="AR10" s="161"/>
      <c r="AS10" s="161"/>
      <c r="AT10" s="161">
        <v>2</v>
      </c>
      <c r="AU10" s="161">
        <v>2</v>
      </c>
      <c r="AV10" s="161">
        <v>2</v>
      </c>
      <c r="AW10" s="161">
        <v>2</v>
      </c>
    </row>
    <row r="11" spans="1:49" ht="56.25" customHeight="1" x14ac:dyDescent="0.25">
      <c r="A11" s="192" t="s">
        <v>205</v>
      </c>
      <c r="B11" s="193"/>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9"/>
    </row>
    <row r="12" spans="1:49" x14ac:dyDescent="0.25">
      <c r="A12" s="20" t="s">
        <v>217</v>
      </c>
      <c r="B12" s="15">
        <v>1</v>
      </c>
      <c r="C12" s="157"/>
      <c r="D12" s="158"/>
      <c r="E12" s="158"/>
      <c r="F12" s="158"/>
      <c r="G12" s="158"/>
      <c r="H12" s="158"/>
      <c r="I12" s="158">
        <v>1</v>
      </c>
      <c r="J12" s="158">
        <v>1</v>
      </c>
      <c r="K12" s="163">
        <v>1</v>
      </c>
      <c r="L12" s="158">
        <v>1</v>
      </c>
      <c r="M12" s="158">
        <v>1</v>
      </c>
      <c r="N12" s="158"/>
      <c r="O12" s="158">
        <v>1</v>
      </c>
      <c r="P12" s="158"/>
      <c r="Q12" s="158"/>
      <c r="R12" s="158"/>
      <c r="S12" s="158"/>
      <c r="T12" s="158"/>
      <c r="U12" s="158"/>
      <c r="V12" s="158"/>
      <c r="W12" s="158"/>
      <c r="X12" s="158"/>
      <c r="Y12" s="158"/>
      <c r="Z12" s="158"/>
      <c r="AA12" s="158"/>
      <c r="AB12" s="158">
        <v>1</v>
      </c>
      <c r="AC12" s="158">
        <v>1</v>
      </c>
      <c r="AD12" s="158"/>
      <c r="AE12" s="158">
        <v>1</v>
      </c>
      <c r="AF12" s="158"/>
      <c r="AG12" s="158"/>
      <c r="AH12" s="158">
        <v>1</v>
      </c>
      <c r="AI12" s="158"/>
      <c r="AJ12" s="158">
        <v>1</v>
      </c>
      <c r="AK12" s="158">
        <v>1</v>
      </c>
      <c r="AL12" s="158">
        <v>1</v>
      </c>
      <c r="AM12" s="158">
        <v>1</v>
      </c>
      <c r="AN12" s="158"/>
      <c r="AO12" s="158"/>
      <c r="AP12" s="158"/>
      <c r="AQ12" s="158"/>
      <c r="AR12" s="158">
        <v>1</v>
      </c>
      <c r="AS12" s="158">
        <v>1</v>
      </c>
      <c r="AT12" s="158"/>
      <c r="AU12" s="158"/>
      <c r="AV12" s="158"/>
      <c r="AW12" s="158"/>
    </row>
    <row r="13" spans="1:49" ht="15" customHeight="1" x14ac:dyDescent="0.25">
      <c r="A13" s="20" t="s">
        <v>218</v>
      </c>
      <c r="B13" s="15">
        <v>3</v>
      </c>
      <c r="C13" s="49">
        <v>3</v>
      </c>
      <c r="D13" s="159">
        <v>3</v>
      </c>
      <c r="E13" s="159">
        <v>3</v>
      </c>
      <c r="F13" s="159">
        <v>3</v>
      </c>
      <c r="G13" s="159">
        <v>3</v>
      </c>
      <c r="H13" s="159">
        <v>3</v>
      </c>
      <c r="I13" s="159"/>
      <c r="J13" s="159"/>
      <c r="K13" s="164"/>
      <c r="L13" s="159"/>
      <c r="M13" s="159"/>
      <c r="N13" s="159"/>
      <c r="O13" s="159"/>
      <c r="P13" s="159">
        <v>3</v>
      </c>
      <c r="Q13" s="159">
        <v>3</v>
      </c>
      <c r="R13" s="159">
        <v>3</v>
      </c>
      <c r="S13" s="159">
        <v>3</v>
      </c>
      <c r="T13" s="159">
        <v>3</v>
      </c>
      <c r="U13" s="159"/>
      <c r="V13" s="159">
        <v>3</v>
      </c>
      <c r="W13" s="159">
        <v>3</v>
      </c>
      <c r="X13" s="159">
        <v>3</v>
      </c>
      <c r="Y13" s="159">
        <v>3</v>
      </c>
      <c r="Z13" s="159">
        <v>3</v>
      </c>
      <c r="AA13" s="159">
        <v>3</v>
      </c>
      <c r="AB13" s="159"/>
      <c r="AC13" s="159"/>
      <c r="AD13" s="159">
        <v>3</v>
      </c>
      <c r="AE13" s="159"/>
      <c r="AF13" s="159">
        <v>3</v>
      </c>
      <c r="AG13" s="159">
        <v>3</v>
      </c>
      <c r="AH13" s="159"/>
      <c r="AI13" s="159">
        <v>3</v>
      </c>
      <c r="AJ13" s="159"/>
      <c r="AK13" s="159"/>
      <c r="AL13" s="159"/>
      <c r="AM13" s="159"/>
      <c r="AN13" s="159"/>
      <c r="AO13" s="159">
        <v>3</v>
      </c>
      <c r="AP13" s="159">
        <v>3</v>
      </c>
      <c r="AQ13" s="159">
        <v>3</v>
      </c>
      <c r="AR13" s="159"/>
      <c r="AS13" s="159"/>
      <c r="AT13" s="159">
        <v>3</v>
      </c>
      <c r="AU13" s="159">
        <v>3</v>
      </c>
      <c r="AV13" s="159">
        <v>3</v>
      </c>
      <c r="AW13" s="159">
        <v>3</v>
      </c>
    </row>
    <row r="14" spans="1:49" ht="15" customHeight="1" x14ac:dyDescent="0.25">
      <c r="A14" s="20" t="s">
        <v>219</v>
      </c>
      <c r="B14" s="15">
        <v>5</v>
      </c>
      <c r="C14" s="160"/>
      <c r="D14" s="161"/>
      <c r="E14" s="161"/>
      <c r="F14" s="161"/>
      <c r="G14" s="161"/>
      <c r="H14" s="161"/>
      <c r="I14" s="161"/>
      <c r="J14" s="161"/>
      <c r="K14" s="165"/>
      <c r="L14" s="161"/>
      <c r="M14" s="161"/>
      <c r="N14" s="161">
        <v>5</v>
      </c>
      <c r="O14" s="161"/>
      <c r="P14" s="161"/>
      <c r="Q14" s="161"/>
      <c r="R14" s="161"/>
      <c r="S14" s="161"/>
      <c r="T14" s="161"/>
      <c r="U14" s="161">
        <v>5</v>
      </c>
      <c r="V14" s="161"/>
      <c r="W14" s="161"/>
      <c r="X14" s="161"/>
      <c r="Y14" s="161"/>
      <c r="Z14" s="161"/>
      <c r="AA14" s="161"/>
      <c r="AB14" s="161"/>
      <c r="AC14" s="161"/>
      <c r="AD14" s="161"/>
      <c r="AE14" s="161"/>
      <c r="AF14" s="161"/>
      <c r="AG14" s="161"/>
      <c r="AH14" s="161"/>
      <c r="AI14" s="161"/>
      <c r="AJ14" s="161"/>
      <c r="AK14" s="161"/>
      <c r="AL14" s="161"/>
      <c r="AM14" s="161"/>
      <c r="AN14" s="161">
        <v>5</v>
      </c>
      <c r="AO14" s="161"/>
      <c r="AP14" s="161"/>
      <c r="AQ14" s="161"/>
      <c r="AR14" s="161"/>
      <c r="AS14" s="161"/>
      <c r="AT14" s="161"/>
      <c r="AU14" s="161"/>
      <c r="AV14" s="161"/>
      <c r="AW14" s="161"/>
    </row>
    <row r="15" spans="1:49" ht="32.25" customHeight="1" x14ac:dyDescent="0.25">
      <c r="A15" s="194" t="s">
        <v>195</v>
      </c>
      <c r="B15" s="195"/>
      <c r="C15" s="47"/>
      <c r="D15" s="47"/>
      <c r="E15" s="47"/>
      <c r="F15" s="47"/>
      <c r="G15" s="47"/>
      <c r="H15" s="47"/>
      <c r="I15" s="47"/>
      <c r="J15" s="47"/>
      <c r="K15" s="48"/>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9"/>
    </row>
    <row r="16" spans="1:49" x14ac:dyDescent="0.25">
      <c r="A16" s="14" t="s">
        <v>155</v>
      </c>
      <c r="B16" s="18">
        <v>1</v>
      </c>
      <c r="C16" s="157"/>
      <c r="D16" s="158"/>
      <c r="E16" s="158"/>
      <c r="F16" s="158"/>
      <c r="G16" s="158"/>
      <c r="H16" s="158">
        <v>1</v>
      </c>
      <c r="I16" s="158">
        <v>1</v>
      </c>
      <c r="J16" s="158">
        <v>1</v>
      </c>
      <c r="K16" s="163">
        <v>1</v>
      </c>
      <c r="L16" s="158"/>
      <c r="M16" s="158">
        <v>1</v>
      </c>
      <c r="N16" s="158"/>
      <c r="O16" s="158"/>
      <c r="P16" s="158">
        <v>1</v>
      </c>
      <c r="Q16" s="158">
        <v>1</v>
      </c>
      <c r="R16" s="158">
        <v>1</v>
      </c>
      <c r="S16" s="158"/>
      <c r="T16" s="158"/>
      <c r="U16" s="158"/>
      <c r="V16" s="158"/>
      <c r="W16" s="158"/>
      <c r="X16" s="158"/>
      <c r="Y16" s="158"/>
      <c r="Z16" s="158"/>
      <c r="AA16" s="158"/>
      <c r="AB16" s="158"/>
      <c r="AC16" s="158"/>
      <c r="AD16" s="158"/>
      <c r="AE16" s="158">
        <v>1</v>
      </c>
      <c r="AF16" s="158"/>
      <c r="AG16" s="158"/>
      <c r="AH16" s="158">
        <v>1</v>
      </c>
      <c r="AI16" s="158"/>
      <c r="AJ16" s="158">
        <v>1</v>
      </c>
      <c r="AK16" s="158">
        <v>1</v>
      </c>
      <c r="AL16" s="158"/>
      <c r="AM16" s="158">
        <v>1</v>
      </c>
      <c r="AN16" s="158">
        <v>1</v>
      </c>
      <c r="AO16" s="158">
        <v>1</v>
      </c>
      <c r="AP16" s="158">
        <v>1</v>
      </c>
      <c r="AQ16" s="158"/>
      <c r="AR16" s="158">
        <v>1</v>
      </c>
      <c r="AS16" s="158"/>
      <c r="AT16" s="158"/>
      <c r="AU16" s="158"/>
      <c r="AV16" s="158">
        <v>1</v>
      </c>
      <c r="AW16" s="158"/>
    </row>
    <row r="17" spans="1:49" ht="38.25" x14ac:dyDescent="0.25">
      <c r="A17" s="16" t="s">
        <v>216</v>
      </c>
      <c r="B17" s="18">
        <v>3</v>
      </c>
      <c r="C17" s="49"/>
      <c r="D17" s="159"/>
      <c r="E17" s="159"/>
      <c r="F17" s="159"/>
      <c r="G17" s="159">
        <v>3</v>
      </c>
      <c r="H17" s="159"/>
      <c r="I17" s="159"/>
      <c r="J17" s="159"/>
      <c r="K17" s="164"/>
      <c r="L17" s="159"/>
      <c r="M17" s="159"/>
      <c r="N17" s="159"/>
      <c r="O17" s="159"/>
      <c r="P17" s="159"/>
      <c r="Q17" s="159"/>
      <c r="R17" s="159"/>
      <c r="S17" s="159"/>
      <c r="T17" s="159"/>
      <c r="U17" s="159"/>
      <c r="V17" s="159"/>
      <c r="W17" s="159"/>
      <c r="X17" s="159"/>
      <c r="Y17" s="159"/>
      <c r="Z17" s="159"/>
      <c r="AA17" s="159"/>
      <c r="AB17" s="159"/>
      <c r="AC17" s="159"/>
      <c r="AD17" s="159"/>
      <c r="AE17" s="159"/>
      <c r="AF17" s="159">
        <v>3</v>
      </c>
      <c r="AG17" s="159">
        <v>3</v>
      </c>
      <c r="AH17" s="159"/>
      <c r="AI17" s="159">
        <v>3</v>
      </c>
      <c r="AJ17" s="159"/>
      <c r="AK17" s="159"/>
      <c r="AL17" s="159">
        <v>3</v>
      </c>
      <c r="AM17" s="159"/>
      <c r="AN17" s="159"/>
      <c r="AO17" s="159"/>
      <c r="AP17" s="159"/>
      <c r="AQ17" s="159">
        <v>3</v>
      </c>
      <c r="AR17" s="159"/>
      <c r="AS17" s="159">
        <v>3</v>
      </c>
      <c r="AT17" s="159">
        <v>3</v>
      </c>
      <c r="AU17" s="159"/>
      <c r="AV17" s="159"/>
      <c r="AW17" s="159"/>
    </row>
    <row r="18" spans="1:49" ht="25.5" x14ac:dyDescent="0.25">
      <c r="A18" s="16" t="s">
        <v>215</v>
      </c>
      <c r="B18" s="18">
        <v>5</v>
      </c>
      <c r="C18" s="160">
        <v>5</v>
      </c>
      <c r="D18" s="161">
        <v>5</v>
      </c>
      <c r="E18" s="161">
        <v>5</v>
      </c>
      <c r="F18" s="161">
        <v>5</v>
      </c>
      <c r="G18" s="161"/>
      <c r="H18" s="161"/>
      <c r="I18" s="161"/>
      <c r="J18" s="161"/>
      <c r="K18" s="165"/>
      <c r="L18" s="161">
        <v>5</v>
      </c>
      <c r="M18" s="161"/>
      <c r="N18" s="161">
        <v>5</v>
      </c>
      <c r="O18" s="161">
        <v>5</v>
      </c>
      <c r="P18" s="161"/>
      <c r="Q18" s="161"/>
      <c r="R18" s="161"/>
      <c r="S18" s="161">
        <v>5</v>
      </c>
      <c r="T18" s="161">
        <v>5</v>
      </c>
      <c r="U18" s="161">
        <v>5</v>
      </c>
      <c r="V18" s="161">
        <v>5</v>
      </c>
      <c r="W18" s="161">
        <v>5</v>
      </c>
      <c r="X18" s="161">
        <v>5</v>
      </c>
      <c r="Y18" s="161">
        <v>5</v>
      </c>
      <c r="Z18" s="161">
        <v>5</v>
      </c>
      <c r="AA18" s="161">
        <v>5</v>
      </c>
      <c r="AB18" s="161">
        <v>5</v>
      </c>
      <c r="AC18" s="161">
        <v>5</v>
      </c>
      <c r="AD18" s="161">
        <v>5</v>
      </c>
      <c r="AE18" s="161"/>
      <c r="AF18" s="161"/>
      <c r="AG18" s="161"/>
      <c r="AH18" s="161"/>
      <c r="AI18" s="161"/>
      <c r="AJ18" s="161"/>
      <c r="AK18" s="161"/>
      <c r="AL18" s="161"/>
      <c r="AM18" s="161"/>
      <c r="AN18" s="161"/>
      <c r="AO18" s="161"/>
      <c r="AP18" s="161"/>
      <c r="AQ18" s="161"/>
      <c r="AR18" s="161"/>
      <c r="AS18" s="161"/>
      <c r="AT18" s="161"/>
      <c r="AU18" s="161">
        <v>5</v>
      </c>
      <c r="AV18" s="161"/>
      <c r="AW18" s="161">
        <v>5</v>
      </c>
    </row>
    <row r="19" spans="1:49" ht="72.75" customHeight="1" x14ac:dyDescent="0.25">
      <c r="A19" s="194" t="s">
        <v>196</v>
      </c>
      <c r="B19" s="201"/>
      <c r="C19" s="46"/>
      <c r="D19" s="47"/>
      <c r="E19" s="47"/>
      <c r="F19" s="47"/>
      <c r="G19" s="47"/>
      <c r="H19" s="47"/>
      <c r="I19" s="47"/>
      <c r="J19" s="47"/>
      <c r="K19" s="48"/>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9"/>
    </row>
    <row r="20" spans="1:49" ht="15" customHeight="1" x14ac:dyDescent="0.25">
      <c r="A20" s="14" t="s">
        <v>153</v>
      </c>
      <c r="B20" s="18">
        <v>1</v>
      </c>
      <c r="C20" s="157">
        <v>1</v>
      </c>
      <c r="D20" s="158">
        <v>1</v>
      </c>
      <c r="E20" s="158">
        <v>1</v>
      </c>
      <c r="F20" s="158">
        <v>1</v>
      </c>
      <c r="G20" s="158">
        <v>1</v>
      </c>
      <c r="H20" s="158">
        <v>1</v>
      </c>
      <c r="I20" s="158">
        <v>1</v>
      </c>
      <c r="J20" s="158">
        <v>1</v>
      </c>
      <c r="K20" s="163">
        <v>1</v>
      </c>
      <c r="L20" s="158">
        <v>1</v>
      </c>
      <c r="M20" s="158">
        <v>1</v>
      </c>
      <c r="N20" s="158">
        <v>1</v>
      </c>
      <c r="O20" s="158">
        <v>1</v>
      </c>
      <c r="P20" s="158">
        <v>1</v>
      </c>
      <c r="Q20" s="158">
        <v>1</v>
      </c>
      <c r="R20" s="158">
        <v>1</v>
      </c>
      <c r="S20" s="158"/>
      <c r="T20" s="158">
        <v>1</v>
      </c>
      <c r="U20" s="158">
        <v>1</v>
      </c>
      <c r="V20" s="158">
        <v>1</v>
      </c>
      <c r="W20" s="158">
        <v>1</v>
      </c>
      <c r="X20" s="158">
        <v>1</v>
      </c>
      <c r="Y20" s="158">
        <v>1</v>
      </c>
      <c r="Z20" s="158"/>
      <c r="AA20" s="158">
        <v>1</v>
      </c>
      <c r="AB20" s="158">
        <v>1</v>
      </c>
      <c r="AC20" s="158">
        <v>1</v>
      </c>
      <c r="AD20" s="158">
        <v>1</v>
      </c>
      <c r="AE20" s="158">
        <v>1</v>
      </c>
      <c r="AF20" s="158"/>
      <c r="AG20" s="158">
        <v>1</v>
      </c>
      <c r="AH20" s="158">
        <v>1</v>
      </c>
      <c r="AI20" s="158">
        <v>1</v>
      </c>
      <c r="AJ20" s="158">
        <v>1</v>
      </c>
      <c r="AK20" s="158">
        <v>1</v>
      </c>
      <c r="AL20" s="158">
        <v>1</v>
      </c>
      <c r="AM20" s="158">
        <v>1</v>
      </c>
      <c r="AN20" s="158">
        <v>1</v>
      </c>
      <c r="AO20" s="158">
        <v>1</v>
      </c>
      <c r="AP20" s="158">
        <v>1</v>
      </c>
      <c r="AQ20" s="158">
        <v>1</v>
      </c>
      <c r="AR20" s="158">
        <v>1</v>
      </c>
      <c r="AS20" s="158">
        <v>1</v>
      </c>
      <c r="AT20" s="158">
        <v>1</v>
      </c>
      <c r="AU20" s="158">
        <v>1</v>
      </c>
      <c r="AV20" s="158">
        <v>1</v>
      </c>
      <c r="AW20" s="158"/>
    </row>
    <row r="21" spans="1:49" ht="15" customHeight="1" x14ac:dyDescent="0.25">
      <c r="A21" s="16" t="s">
        <v>159</v>
      </c>
      <c r="B21" s="18">
        <v>5</v>
      </c>
      <c r="C21" s="160"/>
      <c r="D21" s="161"/>
      <c r="E21" s="161"/>
      <c r="F21" s="161"/>
      <c r="G21" s="161"/>
      <c r="H21" s="161"/>
      <c r="I21" s="161"/>
      <c r="J21" s="161"/>
      <c r="K21" s="165"/>
      <c r="L21" s="161"/>
      <c r="M21" s="161"/>
      <c r="N21" s="161"/>
      <c r="O21" s="161"/>
      <c r="P21" s="161"/>
      <c r="Q21" s="161"/>
      <c r="R21" s="161"/>
      <c r="S21" s="161">
        <v>5</v>
      </c>
      <c r="T21" s="161"/>
      <c r="U21" s="161"/>
      <c r="V21" s="161"/>
      <c r="W21" s="161"/>
      <c r="X21" s="161"/>
      <c r="Y21" s="161"/>
      <c r="Z21" s="161">
        <v>5</v>
      </c>
      <c r="AA21" s="161"/>
      <c r="AB21" s="161"/>
      <c r="AC21" s="161"/>
      <c r="AD21" s="161"/>
      <c r="AE21" s="161"/>
      <c r="AF21" s="161">
        <v>5</v>
      </c>
      <c r="AG21" s="161"/>
      <c r="AH21" s="161"/>
      <c r="AI21" s="166"/>
      <c r="AJ21" s="161"/>
      <c r="AK21" s="161"/>
      <c r="AL21" s="161"/>
      <c r="AM21" s="161"/>
      <c r="AN21" s="161"/>
      <c r="AO21" s="161"/>
      <c r="AP21" s="161"/>
      <c r="AQ21" s="161"/>
      <c r="AR21" s="161"/>
      <c r="AS21" s="161"/>
      <c r="AT21" s="161"/>
      <c r="AU21" s="161"/>
      <c r="AV21" s="161"/>
      <c r="AW21" s="161">
        <v>5</v>
      </c>
    </row>
    <row r="22" spans="1:49" ht="51" customHeight="1" x14ac:dyDescent="0.25">
      <c r="A22" s="213" t="s">
        <v>206</v>
      </c>
      <c r="B22" s="214"/>
      <c r="C22" s="198"/>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200"/>
    </row>
    <row r="23" spans="1:49" ht="15" customHeight="1" x14ac:dyDescent="0.25">
      <c r="A23" s="21" t="s">
        <v>207</v>
      </c>
      <c r="B23" s="22">
        <v>1</v>
      </c>
      <c r="C23" s="167">
        <v>1</v>
      </c>
      <c r="D23" s="168">
        <v>1</v>
      </c>
      <c r="E23" s="168">
        <v>1</v>
      </c>
      <c r="F23" s="168">
        <v>1</v>
      </c>
      <c r="G23" s="168">
        <v>1</v>
      </c>
      <c r="H23" s="168"/>
      <c r="I23" s="168"/>
      <c r="J23" s="168">
        <v>1</v>
      </c>
      <c r="K23" s="169">
        <v>1</v>
      </c>
      <c r="L23" s="168"/>
      <c r="M23" s="168">
        <v>1</v>
      </c>
      <c r="N23" s="168"/>
      <c r="O23" s="168">
        <v>1</v>
      </c>
      <c r="P23" s="168"/>
      <c r="Q23" s="168">
        <v>1</v>
      </c>
      <c r="R23" s="168">
        <v>1</v>
      </c>
      <c r="S23" s="168"/>
      <c r="T23" s="168"/>
      <c r="U23" s="168">
        <v>1</v>
      </c>
      <c r="V23" s="168">
        <v>1</v>
      </c>
      <c r="W23" s="168">
        <v>1</v>
      </c>
      <c r="X23" s="168">
        <v>1</v>
      </c>
      <c r="Y23" s="168">
        <v>1</v>
      </c>
      <c r="Z23" s="168"/>
      <c r="AA23" s="168">
        <v>1</v>
      </c>
      <c r="AB23" s="168">
        <v>1</v>
      </c>
      <c r="AC23" s="168">
        <v>1</v>
      </c>
      <c r="AD23" s="168"/>
      <c r="AE23" s="168">
        <v>1</v>
      </c>
      <c r="AF23" s="168">
        <v>1</v>
      </c>
      <c r="AG23" s="168">
        <v>1</v>
      </c>
      <c r="AH23" s="168">
        <v>1</v>
      </c>
      <c r="AI23" s="168">
        <v>1</v>
      </c>
      <c r="AJ23" s="168">
        <v>1</v>
      </c>
      <c r="AK23" s="168">
        <v>1</v>
      </c>
      <c r="AL23" s="168"/>
      <c r="AM23" s="168">
        <v>1</v>
      </c>
      <c r="AN23" s="168"/>
      <c r="AO23" s="168"/>
      <c r="AP23" s="168"/>
      <c r="AQ23" s="168"/>
      <c r="AR23" s="168"/>
      <c r="AS23" s="168">
        <v>1</v>
      </c>
      <c r="AT23" s="168"/>
      <c r="AU23" s="168">
        <v>1</v>
      </c>
      <c r="AV23" s="168">
        <v>1</v>
      </c>
      <c r="AW23" s="168"/>
    </row>
    <row r="24" spans="1:49" ht="15" customHeight="1" x14ac:dyDescent="0.25">
      <c r="A24" s="23" t="s">
        <v>208</v>
      </c>
      <c r="B24" s="22">
        <v>2</v>
      </c>
      <c r="C24" s="160"/>
      <c r="D24" s="161"/>
      <c r="E24" s="161"/>
      <c r="F24" s="161"/>
      <c r="G24" s="161"/>
      <c r="H24" s="161">
        <v>2</v>
      </c>
      <c r="I24" s="161">
        <v>2</v>
      </c>
      <c r="J24" s="161"/>
      <c r="K24" s="165"/>
      <c r="L24" s="161"/>
      <c r="M24" s="161"/>
      <c r="N24" s="161">
        <v>2</v>
      </c>
      <c r="O24" s="161"/>
      <c r="P24" s="161">
        <v>2</v>
      </c>
      <c r="Q24" s="161"/>
      <c r="R24" s="161"/>
      <c r="S24" s="161"/>
      <c r="T24" s="161">
        <v>2</v>
      </c>
      <c r="U24" s="161"/>
      <c r="V24" s="161"/>
      <c r="W24" s="161"/>
      <c r="X24" s="161"/>
      <c r="Y24" s="161"/>
      <c r="Z24" s="161">
        <v>2</v>
      </c>
      <c r="AA24" s="161"/>
      <c r="AB24" s="161"/>
      <c r="AC24" s="161"/>
      <c r="AD24" s="161">
        <v>2</v>
      </c>
      <c r="AE24" s="161"/>
      <c r="AF24" s="161"/>
      <c r="AG24" s="161"/>
      <c r="AH24" s="161"/>
      <c r="AI24" s="161"/>
      <c r="AJ24" s="161"/>
      <c r="AK24" s="161"/>
      <c r="AL24" s="161">
        <v>2</v>
      </c>
      <c r="AM24" s="161"/>
      <c r="AN24" s="161"/>
      <c r="AO24" s="161"/>
      <c r="AP24" s="161"/>
      <c r="AQ24" s="161"/>
      <c r="AR24" s="161">
        <v>2</v>
      </c>
      <c r="AS24" s="161"/>
      <c r="AT24" s="161"/>
      <c r="AU24" s="161"/>
      <c r="AV24" s="161"/>
      <c r="AW24" s="161"/>
    </row>
    <row r="25" spans="1:49" ht="15" customHeight="1" x14ac:dyDescent="0.25">
      <c r="A25" s="23" t="s">
        <v>209</v>
      </c>
      <c r="B25" s="22">
        <v>3</v>
      </c>
      <c r="C25" s="160"/>
      <c r="D25" s="161"/>
      <c r="E25" s="161"/>
      <c r="F25" s="161"/>
      <c r="G25" s="161"/>
      <c r="H25" s="161"/>
      <c r="I25" s="161"/>
      <c r="J25" s="161"/>
      <c r="K25" s="165"/>
      <c r="L25" s="161"/>
      <c r="M25" s="161"/>
      <c r="N25" s="161"/>
      <c r="O25" s="161"/>
      <c r="P25" s="161"/>
      <c r="Q25" s="161"/>
      <c r="R25" s="161"/>
      <c r="S25" s="161">
        <v>3</v>
      </c>
      <c r="T25" s="161"/>
      <c r="U25" s="161"/>
      <c r="V25" s="161"/>
      <c r="W25" s="161"/>
      <c r="X25" s="161"/>
      <c r="Y25" s="161"/>
      <c r="Z25" s="161"/>
      <c r="AA25" s="161"/>
      <c r="AB25" s="161"/>
      <c r="AC25" s="161"/>
      <c r="AD25" s="161"/>
      <c r="AE25" s="161"/>
      <c r="AF25" s="161"/>
      <c r="AG25" s="161"/>
      <c r="AH25" s="161"/>
      <c r="AI25" s="161"/>
      <c r="AJ25" s="161"/>
      <c r="AK25" s="161"/>
      <c r="AL25" s="161"/>
      <c r="AM25" s="161"/>
      <c r="AN25" s="161">
        <v>3</v>
      </c>
      <c r="AO25" s="161">
        <v>3</v>
      </c>
      <c r="AP25" s="161"/>
      <c r="AQ25" s="161">
        <v>3</v>
      </c>
      <c r="AR25" s="161"/>
      <c r="AS25" s="161"/>
      <c r="AT25" s="161">
        <v>3</v>
      </c>
      <c r="AU25" s="161"/>
      <c r="AV25" s="161"/>
      <c r="AW25" s="161">
        <v>3</v>
      </c>
    </row>
    <row r="26" spans="1:49" ht="15" customHeight="1" x14ac:dyDescent="0.25">
      <c r="A26" s="23" t="s">
        <v>210</v>
      </c>
      <c r="B26" s="22">
        <v>4</v>
      </c>
      <c r="C26" s="160"/>
      <c r="D26" s="161"/>
      <c r="E26" s="161"/>
      <c r="F26" s="161"/>
      <c r="G26" s="161"/>
      <c r="H26" s="161"/>
      <c r="I26" s="161"/>
      <c r="J26" s="161"/>
      <c r="K26" s="165"/>
      <c r="L26" s="161">
        <v>4</v>
      </c>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v>4</v>
      </c>
      <c r="AQ26" s="161"/>
      <c r="AR26" s="161"/>
      <c r="AS26" s="161"/>
      <c r="AT26" s="161"/>
      <c r="AU26" s="161"/>
      <c r="AV26" s="161"/>
      <c r="AW26" s="161"/>
    </row>
    <row r="27" spans="1:49" ht="15" customHeight="1" x14ac:dyDescent="0.25">
      <c r="A27" s="23" t="s">
        <v>211</v>
      </c>
      <c r="B27" s="22">
        <v>5</v>
      </c>
      <c r="C27" s="160"/>
      <c r="D27" s="161"/>
      <c r="E27" s="161"/>
      <c r="F27" s="161"/>
      <c r="G27" s="161"/>
      <c r="H27" s="161"/>
      <c r="I27" s="161"/>
      <c r="J27" s="161"/>
      <c r="K27" s="165"/>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row>
    <row r="28" spans="1:49" ht="15" customHeight="1" x14ac:dyDescent="0.25">
      <c r="A28" s="196" t="s">
        <v>198</v>
      </c>
      <c r="B28" s="197"/>
      <c r="C28" s="170">
        <f>SUM(C2:C27)/6</f>
        <v>2.3333333333333335</v>
      </c>
      <c r="D28" s="171">
        <f t="shared" ref="D28:AW28" si="0">SUM(D2:D27)/6</f>
        <v>2.3333333333333335</v>
      </c>
      <c r="E28" s="171">
        <f t="shared" si="0"/>
        <v>2.3333333333333335</v>
      </c>
      <c r="F28" s="171">
        <f t="shared" si="0"/>
        <v>2.5</v>
      </c>
      <c r="G28" s="171">
        <f t="shared" si="0"/>
        <v>1.8333333333333333</v>
      </c>
      <c r="H28" s="171">
        <f t="shared" si="0"/>
        <v>2</v>
      </c>
      <c r="I28" s="171">
        <f t="shared" si="0"/>
        <v>1.3333333333333333</v>
      </c>
      <c r="J28" s="171">
        <f t="shared" si="0"/>
        <v>1</v>
      </c>
      <c r="K28" s="171">
        <f t="shared" si="0"/>
        <v>1</v>
      </c>
      <c r="L28" s="171">
        <f t="shared" si="0"/>
        <v>2.5</v>
      </c>
      <c r="M28" s="171">
        <f t="shared" si="0"/>
        <v>1.5</v>
      </c>
      <c r="N28" s="171">
        <f t="shared" si="0"/>
        <v>2.8333333333333335</v>
      </c>
      <c r="O28" s="171">
        <f t="shared" si="0"/>
        <v>2</v>
      </c>
      <c r="P28" s="171">
        <f t="shared" si="0"/>
        <v>2.1666666666666665</v>
      </c>
      <c r="Q28" s="171">
        <f t="shared" si="0"/>
        <v>2</v>
      </c>
      <c r="R28" s="171">
        <f t="shared" si="0"/>
        <v>1.6666666666666667</v>
      </c>
      <c r="S28" s="171">
        <f t="shared" si="0"/>
        <v>3.3333333333333335</v>
      </c>
      <c r="T28" s="171">
        <f t="shared" si="0"/>
        <v>2.8333333333333335</v>
      </c>
      <c r="U28" s="171">
        <f t="shared" si="0"/>
        <v>3</v>
      </c>
      <c r="V28" s="171">
        <f t="shared" si="0"/>
        <v>2.1666666666666665</v>
      </c>
      <c r="W28" s="171">
        <f t="shared" si="0"/>
        <v>2.1666666666666665</v>
      </c>
      <c r="X28" s="171">
        <f t="shared" si="0"/>
        <v>2.3333333333333335</v>
      </c>
      <c r="Y28" s="171">
        <f t="shared" si="0"/>
        <v>2.6666666666666665</v>
      </c>
      <c r="Z28" s="171">
        <f t="shared" si="0"/>
        <v>3.1666666666666665</v>
      </c>
      <c r="AA28" s="171">
        <f t="shared" si="0"/>
        <v>2.1666666666666665</v>
      </c>
      <c r="AB28" s="171">
        <f t="shared" si="0"/>
        <v>2</v>
      </c>
      <c r="AC28" s="171">
        <f t="shared" ref="AC28" si="1">SUM(AC2:AC27)/6</f>
        <v>2</v>
      </c>
      <c r="AD28" s="171">
        <f t="shared" si="0"/>
        <v>3</v>
      </c>
      <c r="AE28" s="171">
        <f t="shared" si="0"/>
        <v>1.5</v>
      </c>
      <c r="AF28" s="171">
        <f t="shared" si="0"/>
        <v>2.6666666666666665</v>
      </c>
      <c r="AG28" s="171">
        <f t="shared" si="0"/>
        <v>2</v>
      </c>
      <c r="AH28" s="171">
        <f t="shared" si="0"/>
        <v>1.1666666666666667</v>
      </c>
      <c r="AI28" s="171">
        <f t="shared" si="0"/>
        <v>2.3333333333333335</v>
      </c>
      <c r="AJ28" s="171">
        <f t="shared" si="0"/>
        <v>1.6666666666666667</v>
      </c>
      <c r="AK28" s="171">
        <f t="shared" si="0"/>
        <v>1.6666666666666667</v>
      </c>
      <c r="AL28" s="171">
        <f t="shared" si="0"/>
        <v>2.3333333333333335</v>
      </c>
      <c r="AM28" s="171">
        <f t="shared" si="0"/>
        <v>1.6666666666666667</v>
      </c>
      <c r="AN28" s="171">
        <f t="shared" si="0"/>
        <v>2.6666666666666665</v>
      </c>
      <c r="AO28" s="171">
        <f t="shared" si="0"/>
        <v>2.1666666666666665</v>
      </c>
      <c r="AP28" s="171">
        <f t="shared" si="0"/>
        <v>2.3333333333333335</v>
      </c>
      <c r="AQ28" s="171">
        <f t="shared" si="0"/>
        <v>2.5</v>
      </c>
      <c r="AR28" s="171">
        <f t="shared" si="0"/>
        <v>1.6666666666666667</v>
      </c>
      <c r="AS28" s="171">
        <f t="shared" si="0"/>
        <v>1.8333333333333333</v>
      </c>
      <c r="AT28" s="171">
        <f t="shared" si="0"/>
        <v>2.6666666666666665</v>
      </c>
      <c r="AU28" s="171">
        <f t="shared" si="0"/>
        <v>2.3333333333333335</v>
      </c>
      <c r="AV28" s="171">
        <f t="shared" si="0"/>
        <v>2</v>
      </c>
      <c r="AW28" s="171">
        <f t="shared" si="0"/>
        <v>3.6666666666666665</v>
      </c>
    </row>
    <row r="29" spans="1:49" s="5" customFormat="1" ht="9.9499999999999993" customHeight="1" x14ac:dyDescent="0.25">
      <c r="A29" s="24"/>
      <c r="B29" s="25"/>
      <c r="C29" s="9"/>
      <c r="D29" s="9"/>
      <c r="E29" s="9"/>
      <c r="F29" s="9"/>
      <c r="G29" s="9"/>
      <c r="H29" s="9"/>
      <c r="I29" s="9"/>
      <c r="J29" s="9"/>
      <c r="K29" s="11"/>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10"/>
    </row>
    <row r="30" spans="1:49" ht="21" x14ac:dyDescent="0.35">
      <c r="A30" s="208" t="s">
        <v>140</v>
      </c>
      <c r="B30" s="209"/>
      <c r="C30" s="202"/>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1:49" ht="57" customHeight="1" x14ac:dyDescent="0.25">
      <c r="A31" s="194" t="s">
        <v>212</v>
      </c>
      <c r="B31" s="195"/>
      <c r="C31" s="205"/>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7"/>
    </row>
    <row r="32" spans="1:49" ht="15" customHeight="1" x14ac:dyDescent="0.25">
      <c r="A32" s="26" t="s">
        <v>146</v>
      </c>
      <c r="B32" s="27">
        <v>1</v>
      </c>
      <c r="C32" s="172"/>
      <c r="D32" s="173"/>
      <c r="E32" s="173"/>
      <c r="F32" s="158"/>
      <c r="G32" s="158"/>
      <c r="H32" s="158">
        <v>1</v>
      </c>
      <c r="I32" s="158">
        <v>1</v>
      </c>
      <c r="J32" s="158">
        <v>1</v>
      </c>
      <c r="K32" s="174">
        <v>1</v>
      </c>
      <c r="L32" s="158">
        <v>1</v>
      </c>
      <c r="M32" s="158">
        <v>1</v>
      </c>
      <c r="N32" s="158"/>
      <c r="O32" s="158">
        <v>1</v>
      </c>
      <c r="P32" s="158">
        <v>1</v>
      </c>
      <c r="Q32" s="158"/>
      <c r="R32" s="158"/>
      <c r="S32" s="158"/>
      <c r="T32" s="158"/>
      <c r="U32" s="158"/>
      <c r="V32" s="158">
        <v>1</v>
      </c>
      <c r="W32" s="158"/>
      <c r="X32" s="158"/>
      <c r="Y32" s="158"/>
      <c r="Z32" s="158">
        <v>1</v>
      </c>
      <c r="AA32" s="158">
        <v>1</v>
      </c>
      <c r="AB32" s="158">
        <v>1</v>
      </c>
      <c r="AC32" s="158">
        <v>1</v>
      </c>
      <c r="AD32" s="158">
        <v>1</v>
      </c>
      <c r="AE32" s="158">
        <v>1</v>
      </c>
      <c r="AF32" s="158"/>
      <c r="AG32" s="158"/>
      <c r="AH32" s="158">
        <v>1</v>
      </c>
      <c r="AI32" s="158"/>
      <c r="AJ32" s="158">
        <v>1</v>
      </c>
      <c r="AK32" s="158">
        <v>1</v>
      </c>
      <c r="AL32" s="158">
        <v>1</v>
      </c>
      <c r="AM32" s="158">
        <v>1</v>
      </c>
      <c r="AN32" s="158"/>
      <c r="AO32" s="158"/>
      <c r="AP32" s="158"/>
      <c r="AQ32" s="158"/>
      <c r="AR32" s="158">
        <v>1</v>
      </c>
      <c r="AS32" s="158">
        <v>1</v>
      </c>
      <c r="AT32" s="158"/>
      <c r="AU32" s="158"/>
      <c r="AV32" s="158"/>
      <c r="AW32" s="158"/>
    </row>
    <row r="33" spans="1:49" ht="12.75" customHeight="1" x14ac:dyDescent="0.25">
      <c r="A33" s="26" t="s">
        <v>147</v>
      </c>
      <c r="B33" s="27">
        <v>2</v>
      </c>
      <c r="C33" s="175"/>
      <c r="D33" s="176"/>
      <c r="E33" s="176"/>
      <c r="F33" s="159"/>
      <c r="G33" s="159"/>
      <c r="H33" s="159"/>
      <c r="I33" s="159"/>
      <c r="J33" s="159"/>
      <c r="K33" s="177"/>
      <c r="L33" s="159"/>
      <c r="M33" s="159"/>
      <c r="N33" s="159"/>
      <c r="O33" s="159"/>
      <c r="P33" s="159"/>
      <c r="Q33" s="159">
        <v>2</v>
      </c>
      <c r="R33" s="159">
        <v>2</v>
      </c>
      <c r="S33" s="159"/>
      <c r="T33" s="159">
        <v>2</v>
      </c>
      <c r="U33" s="159"/>
      <c r="V33" s="159"/>
      <c r="W33" s="159">
        <v>2</v>
      </c>
      <c r="X33" s="159">
        <v>2</v>
      </c>
      <c r="Y33" s="159">
        <v>2</v>
      </c>
      <c r="Z33" s="159"/>
      <c r="AA33" s="159"/>
      <c r="AB33" s="159"/>
      <c r="AC33" s="159"/>
      <c r="AD33" s="159"/>
      <c r="AE33" s="159"/>
      <c r="AF33" s="159"/>
      <c r="AG33" s="159">
        <v>2</v>
      </c>
      <c r="AH33" s="159"/>
      <c r="AI33" s="159">
        <v>2</v>
      </c>
      <c r="AJ33" s="159"/>
      <c r="AK33" s="159"/>
      <c r="AL33" s="159"/>
      <c r="AM33" s="159"/>
      <c r="AN33" s="159"/>
      <c r="AO33" s="159">
        <v>2</v>
      </c>
      <c r="AP33" s="159">
        <v>2</v>
      </c>
      <c r="AQ33" s="159">
        <v>2</v>
      </c>
      <c r="AR33" s="159"/>
      <c r="AS33" s="159"/>
      <c r="AT33" s="159"/>
      <c r="AU33" s="159">
        <v>2</v>
      </c>
      <c r="AV33" s="159">
        <v>2</v>
      </c>
      <c r="AW33" s="159">
        <v>2</v>
      </c>
    </row>
    <row r="34" spans="1:49" ht="15" customHeight="1" x14ac:dyDescent="0.25">
      <c r="A34" s="26" t="s">
        <v>148</v>
      </c>
      <c r="B34" s="27">
        <v>3</v>
      </c>
      <c r="C34" s="175"/>
      <c r="D34" s="176"/>
      <c r="E34" s="176">
        <v>3</v>
      </c>
      <c r="F34" s="159">
        <v>3</v>
      </c>
      <c r="G34" s="159">
        <v>3</v>
      </c>
      <c r="H34" s="159"/>
      <c r="I34" s="159"/>
      <c r="J34" s="159"/>
      <c r="K34" s="164"/>
      <c r="L34" s="159"/>
      <c r="M34" s="159"/>
      <c r="N34" s="159">
        <v>3</v>
      </c>
      <c r="O34" s="159"/>
      <c r="P34" s="159"/>
      <c r="Q34" s="159"/>
      <c r="R34" s="159"/>
      <c r="S34" s="159">
        <v>3</v>
      </c>
      <c r="T34" s="159"/>
      <c r="U34" s="159">
        <v>3</v>
      </c>
      <c r="V34" s="159"/>
      <c r="W34" s="159"/>
      <c r="X34" s="159"/>
      <c r="Y34" s="159"/>
      <c r="Z34" s="159"/>
      <c r="AA34" s="159"/>
      <c r="AB34" s="159"/>
      <c r="AC34" s="159"/>
      <c r="AD34" s="159"/>
      <c r="AE34" s="159"/>
      <c r="AF34" s="159">
        <v>3</v>
      </c>
      <c r="AG34" s="159"/>
      <c r="AH34" s="159"/>
      <c r="AI34" s="159"/>
      <c r="AJ34" s="159"/>
      <c r="AK34" s="159"/>
      <c r="AL34" s="159"/>
      <c r="AM34" s="159"/>
      <c r="AN34" s="159">
        <v>3</v>
      </c>
      <c r="AO34" s="159"/>
      <c r="AP34" s="159"/>
      <c r="AQ34" s="159"/>
      <c r="AR34" s="159"/>
      <c r="AS34" s="159"/>
      <c r="AT34" s="159"/>
      <c r="AU34" s="159"/>
      <c r="AV34" s="159"/>
      <c r="AW34" s="159"/>
    </row>
    <row r="35" spans="1:49" ht="15" customHeight="1" x14ac:dyDescent="0.25">
      <c r="A35" s="26" t="s">
        <v>150</v>
      </c>
      <c r="B35" s="27">
        <v>4</v>
      </c>
      <c r="C35" s="175">
        <v>4</v>
      </c>
      <c r="D35" s="176">
        <v>4</v>
      </c>
      <c r="E35" s="176"/>
      <c r="F35" s="159"/>
      <c r="G35" s="159"/>
      <c r="H35" s="159"/>
      <c r="I35" s="159"/>
      <c r="J35" s="159"/>
      <c r="K35" s="164"/>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v>4</v>
      </c>
      <c r="AU35" s="159"/>
      <c r="AV35" s="159"/>
      <c r="AW35" s="159"/>
    </row>
    <row r="36" spans="1:49" ht="15" customHeight="1" x14ac:dyDescent="0.25">
      <c r="A36" s="26" t="s">
        <v>152</v>
      </c>
      <c r="B36" s="27">
        <v>5</v>
      </c>
      <c r="C36" s="178"/>
      <c r="D36" s="162"/>
      <c r="E36" s="162"/>
      <c r="F36" s="161"/>
      <c r="G36" s="161"/>
      <c r="H36" s="161"/>
      <c r="I36" s="161"/>
      <c r="J36" s="161"/>
      <c r="K36" s="165"/>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row>
    <row r="37" spans="1:49" ht="15" customHeight="1" x14ac:dyDescent="0.25">
      <c r="A37" s="194" t="s">
        <v>193</v>
      </c>
      <c r="B37" s="195"/>
      <c r="C37" s="224"/>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6"/>
    </row>
    <row r="38" spans="1:49" ht="52.5" customHeight="1" x14ac:dyDescent="0.25">
      <c r="A38" s="194"/>
      <c r="B38" s="195"/>
      <c r="C38" s="227"/>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9"/>
    </row>
    <row r="39" spans="1:49" ht="15" customHeight="1" x14ac:dyDescent="0.25">
      <c r="A39" s="26" t="s">
        <v>153</v>
      </c>
      <c r="B39" s="27">
        <v>1</v>
      </c>
      <c r="C39" s="172">
        <v>1</v>
      </c>
      <c r="D39" s="173">
        <v>1</v>
      </c>
      <c r="E39" s="173">
        <v>1</v>
      </c>
      <c r="F39" s="158">
        <v>1</v>
      </c>
      <c r="G39" s="158">
        <v>1</v>
      </c>
      <c r="H39" s="158">
        <v>1</v>
      </c>
      <c r="I39" s="158">
        <v>1</v>
      </c>
      <c r="J39" s="158">
        <v>1</v>
      </c>
      <c r="K39" s="174">
        <v>1</v>
      </c>
      <c r="L39" s="158">
        <v>1</v>
      </c>
      <c r="M39" s="158">
        <v>1</v>
      </c>
      <c r="N39" s="158">
        <v>1</v>
      </c>
      <c r="O39" s="158">
        <v>1</v>
      </c>
      <c r="P39" s="158">
        <v>1</v>
      </c>
      <c r="Q39" s="158">
        <v>1</v>
      </c>
      <c r="R39" s="158">
        <v>1</v>
      </c>
      <c r="S39" s="158">
        <v>1</v>
      </c>
      <c r="T39" s="158">
        <v>1</v>
      </c>
      <c r="U39" s="158">
        <v>1</v>
      </c>
      <c r="V39" s="158">
        <v>1</v>
      </c>
      <c r="W39" s="158">
        <v>1</v>
      </c>
      <c r="X39" s="158">
        <v>1</v>
      </c>
      <c r="Y39" s="158">
        <v>1</v>
      </c>
      <c r="Z39" s="158">
        <v>1</v>
      </c>
      <c r="AA39" s="158">
        <v>1</v>
      </c>
      <c r="AB39" s="158">
        <v>1</v>
      </c>
      <c r="AC39" s="158">
        <v>1</v>
      </c>
      <c r="AD39" s="158">
        <v>1</v>
      </c>
      <c r="AE39" s="158">
        <v>1</v>
      </c>
      <c r="AF39" s="158">
        <v>1</v>
      </c>
      <c r="AG39" s="158">
        <v>1</v>
      </c>
      <c r="AH39" s="158">
        <v>1</v>
      </c>
      <c r="AI39" s="158">
        <v>1</v>
      </c>
      <c r="AJ39" s="158">
        <v>1</v>
      </c>
      <c r="AK39" s="158">
        <v>1</v>
      </c>
      <c r="AL39" s="158">
        <v>1</v>
      </c>
      <c r="AM39" s="158">
        <v>1</v>
      </c>
      <c r="AN39" s="158">
        <v>1</v>
      </c>
      <c r="AO39" s="158">
        <v>1</v>
      </c>
      <c r="AP39" s="158">
        <v>1</v>
      </c>
      <c r="AQ39" s="158">
        <v>1</v>
      </c>
      <c r="AR39" s="158">
        <v>1</v>
      </c>
      <c r="AS39" s="158">
        <v>1</v>
      </c>
      <c r="AT39" s="158">
        <v>1</v>
      </c>
      <c r="AU39" s="158">
        <v>1</v>
      </c>
      <c r="AV39" s="158">
        <v>1</v>
      </c>
      <c r="AW39" s="158">
        <v>1</v>
      </c>
    </row>
    <row r="40" spans="1:49" x14ac:dyDescent="0.25">
      <c r="A40" s="26" t="s">
        <v>154</v>
      </c>
      <c r="B40" s="27">
        <v>5</v>
      </c>
      <c r="C40" s="178"/>
      <c r="D40" s="162"/>
      <c r="E40" s="162"/>
      <c r="F40" s="161"/>
      <c r="G40" s="161"/>
      <c r="H40" s="161"/>
      <c r="I40" s="161"/>
      <c r="J40" s="161"/>
      <c r="K40" s="179"/>
      <c r="L40" s="161"/>
      <c r="M40" s="161"/>
      <c r="N40" s="161"/>
      <c r="O40" s="161"/>
      <c r="P40" s="161"/>
      <c r="Q40" s="161"/>
      <c r="R40" s="161"/>
      <c r="S40" s="161"/>
      <c r="T40" s="161"/>
      <c r="U40" s="161"/>
      <c r="V40" s="161"/>
      <c r="W40" s="161"/>
      <c r="X40" s="161"/>
      <c r="Y40" s="161"/>
      <c r="Z40" s="161"/>
      <c r="AA40" s="161"/>
      <c r="AB40" s="161"/>
      <c r="AC40" s="161"/>
      <c r="AD40" s="161"/>
      <c r="AE40" s="161"/>
      <c r="AF40" s="166"/>
      <c r="AG40" s="161"/>
      <c r="AH40" s="161"/>
      <c r="AI40" s="161"/>
      <c r="AJ40" s="161"/>
      <c r="AK40" s="161"/>
      <c r="AL40" s="161"/>
      <c r="AM40" s="161"/>
      <c r="AN40" s="161"/>
      <c r="AO40" s="161"/>
      <c r="AP40" s="161"/>
      <c r="AQ40" s="161"/>
      <c r="AR40" s="161"/>
      <c r="AS40" s="161"/>
      <c r="AT40" s="161"/>
      <c r="AU40" s="161"/>
      <c r="AV40" s="161"/>
      <c r="AW40" s="161"/>
    </row>
    <row r="41" spans="1:49" ht="15" customHeight="1" x14ac:dyDescent="0.25">
      <c r="A41" s="194" t="s">
        <v>194</v>
      </c>
      <c r="B41" s="195"/>
      <c r="C41" s="215"/>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7"/>
    </row>
    <row r="42" spans="1:49" ht="15" customHeight="1" x14ac:dyDescent="0.25">
      <c r="A42" s="194"/>
      <c r="B42" s="195"/>
      <c r="C42" s="218"/>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20"/>
    </row>
    <row r="43" spans="1:49" ht="15" customHeight="1" x14ac:dyDescent="0.25">
      <c r="A43" s="194"/>
      <c r="B43" s="195"/>
      <c r="C43" s="221"/>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3"/>
    </row>
    <row r="44" spans="1:49" x14ac:dyDescent="0.25">
      <c r="A44" s="26" t="s">
        <v>153</v>
      </c>
      <c r="B44" s="27">
        <v>0</v>
      </c>
      <c r="C44" s="172"/>
      <c r="D44" s="173"/>
      <c r="E44" s="173"/>
      <c r="F44" s="158"/>
      <c r="G44" s="158">
        <v>0</v>
      </c>
      <c r="H44" s="158"/>
      <c r="I44" s="158">
        <v>0</v>
      </c>
      <c r="J44" s="158">
        <v>0</v>
      </c>
      <c r="K44" s="180"/>
      <c r="L44" s="158">
        <v>0</v>
      </c>
      <c r="M44" s="158"/>
      <c r="N44" s="158">
        <v>0</v>
      </c>
      <c r="O44" s="158">
        <v>0</v>
      </c>
      <c r="P44" s="158">
        <v>0</v>
      </c>
      <c r="Q44" s="158">
        <v>0</v>
      </c>
      <c r="R44" s="158">
        <v>0</v>
      </c>
      <c r="S44" s="158"/>
      <c r="T44" s="158">
        <v>0</v>
      </c>
      <c r="U44" s="158"/>
      <c r="V44" s="158">
        <v>0</v>
      </c>
      <c r="W44" s="158">
        <v>0</v>
      </c>
      <c r="X44" s="158">
        <v>0</v>
      </c>
      <c r="Y44" s="158"/>
      <c r="Z44" s="158"/>
      <c r="AA44" s="158"/>
      <c r="AB44" s="158">
        <v>0</v>
      </c>
      <c r="AC44" s="158">
        <v>0</v>
      </c>
      <c r="AD44" s="158">
        <v>0</v>
      </c>
      <c r="AE44" s="158">
        <v>0</v>
      </c>
      <c r="AF44" s="158"/>
      <c r="AG44" s="158">
        <v>0</v>
      </c>
      <c r="AH44" s="158"/>
      <c r="AI44" s="158"/>
      <c r="AJ44" s="158"/>
      <c r="AK44" s="158"/>
      <c r="AL44" s="158"/>
      <c r="AM44" s="158">
        <v>0</v>
      </c>
      <c r="AN44" s="158"/>
      <c r="AO44" s="158"/>
      <c r="AP44" s="158">
        <v>0</v>
      </c>
      <c r="AQ44" s="158"/>
      <c r="AR44" s="158"/>
      <c r="AS44" s="158">
        <v>0</v>
      </c>
      <c r="AT44" s="158"/>
      <c r="AU44" s="158">
        <v>0</v>
      </c>
      <c r="AV44" s="158">
        <v>0</v>
      </c>
      <c r="AW44" s="158">
        <v>0</v>
      </c>
    </row>
    <row r="45" spans="1:49" x14ac:dyDescent="0.25">
      <c r="A45" s="26" t="s">
        <v>156</v>
      </c>
      <c r="B45" s="27">
        <v>1</v>
      </c>
      <c r="C45" s="175">
        <v>1</v>
      </c>
      <c r="D45" s="176">
        <v>1</v>
      </c>
      <c r="E45" s="176">
        <v>1</v>
      </c>
      <c r="F45" s="159">
        <v>1</v>
      </c>
      <c r="G45" s="159"/>
      <c r="H45" s="159">
        <v>1</v>
      </c>
      <c r="I45" s="159"/>
      <c r="J45" s="159"/>
      <c r="K45" s="164"/>
      <c r="L45" s="159"/>
      <c r="M45" s="159"/>
      <c r="N45" s="159"/>
      <c r="O45" s="159"/>
      <c r="P45" s="159"/>
      <c r="Q45" s="159"/>
      <c r="R45" s="159"/>
      <c r="S45" s="159">
        <v>1</v>
      </c>
      <c r="T45" s="159"/>
      <c r="U45" s="159">
        <v>1</v>
      </c>
      <c r="V45" s="159"/>
      <c r="W45" s="159"/>
      <c r="X45" s="159"/>
      <c r="Y45" s="159">
        <v>1</v>
      </c>
      <c r="Z45" s="159">
        <v>1</v>
      </c>
      <c r="AA45" s="159">
        <v>1</v>
      </c>
      <c r="AB45" s="159"/>
      <c r="AC45" s="159"/>
      <c r="AD45" s="159"/>
      <c r="AE45" s="159"/>
      <c r="AF45" s="159"/>
      <c r="AG45" s="159"/>
      <c r="AH45" s="159">
        <v>1</v>
      </c>
      <c r="AI45" s="159"/>
      <c r="AJ45" s="159">
        <v>1</v>
      </c>
      <c r="AK45" s="159">
        <v>1</v>
      </c>
      <c r="AL45" s="159">
        <v>1</v>
      </c>
      <c r="AM45" s="159"/>
      <c r="AN45" s="159">
        <v>1</v>
      </c>
      <c r="AO45" s="159">
        <v>1</v>
      </c>
      <c r="AP45" s="159"/>
      <c r="AQ45" s="159">
        <v>1</v>
      </c>
      <c r="AR45" s="159">
        <v>1</v>
      </c>
      <c r="AS45" s="159"/>
      <c r="AT45" s="159">
        <v>1</v>
      </c>
      <c r="AU45" s="159"/>
      <c r="AV45" s="159"/>
      <c r="AW45" s="159"/>
    </row>
    <row r="46" spans="1:49" x14ac:dyDescent="0.25">
      <c r="A46" s="26" t="s">
        <v>157</v>
      </c>
      <c r="B46" s="27">
        <v>2</v>
      </c>
      <c r="C46" s="175"/>
      <c r="D46" s="176"/>
      <c r="E46" s="176"/>
      <c r="F46" s="159"/>
      <c r="G46" s="159"/>
      <c r="H46" s="159"/>
      <c r="I46" s="159"/>
      <c r="J46" s="159"/>
      <c r="K46" s="181">
        <v>2</v>
      </c>
      <c r="L46" s="159"/>
      <c r="M46" s="159">
        <v>2</v>
      </c>
      <c r="N46" s="159"/>
      <c r="O46" s="159"/>
      <c r="P46" s="159"/>
      <c r="Q46" s="159"/>
      <c r="R46" s="159"/>
      <c r="S46" s="159"/>
      <c r="T46" s="159"/>
      <c r="U46" s="159"/>
      <c r="V46" s="159"/>
      <c r="W46" s="159"/>
      <c r="X46" s="159"/>
      <c r="Y46" s="159"/>
      <c r="Z46" s="159"/>
      <c r="AA46" s="159"/>
      <c r="AB46" s="159"/>
      <c r="AC46" s="159"/>
      <c r="AD46" s="159"/>
      <c r="AE46" s="159"/>
      <c r="AF46" s="182">
        <v>2</v>
      </c>
      <c r="AG46" s="159"/>
      <c r="AH46" s="159"/>
      <c r="AI46" s="159">
        <v>2</v>
      </c>
      <c r="AJ46" s="159"/>
      <c r="AK46" s="159"/>
      <c r="AL46" s="159"/>
      <c r="AM46" s="159"/>
      <c r="AN46" s="159"/>
      <c r="AO46" s="159"/>
      <c r="AP46" s="159"/>
      <c r="AQ46" s="159"/>
      <c r="AR46" s="159"/>
      <c r="AS46" s="159"/>
      <c r="AT46" s="159"/>
      <c r="AU46" s="159"/>
      <c r="AV46" s="159"/>
      <c r="AW46" s="159"/>
    </row>
    <row r="47" spans="1:49" x14ac:dyDescent="0.25">
      <c r="A47" s="26" t="s">
        <v>158</v>
      </c>
      <c r="B47" s="27">
        <v>3</v>
      </c>
      <c r="C47" s="175"/>
      <c r="D47" s="176"/>
      <c r="E47" s="176"/>
      <c r="F47" s="159"/>
      <c r="G47" s="159"/>
      <c r="H47" s="159"/>
      <c r="I47" s="159"/>
      <c r="J47" s="159"/>
      <c r="K47" s="164"/>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row>
    <row r="48" spans="1:49" x14ac:dyDescent="0.25">
      <c r="A48" s="26" t="s">
        <v>160</v>
      </c>
      <c r="B48" s="27">
        <v>4</v>
      </c>
      <c r="C48" s="175"/>
      <c r="D48" s="176"/>
      <c r="E48" s="176"/>
      <c r="F48" s="159"/>
      <c r="G48" s="159"/>
      <c r="H48" s="159"/>
      <c r="I48" s="159"/>
      <c r="J48" s="159"/>
      <c r="K48" s="177"/>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row>
    <row r="49" spans="1:49" x14ac:dyDescent="0.25">
      <c r="A49" s="26" t="s">
        <v>161</v>
      </c>
      <c r="B49" s="27">
        <v>5</v>
      </c>
      <c r="C49" s="178"/>
      <c r="D49" s="162"/>
      <c r="E49" s="162"/>
      <c r="F49" s="161"/>
      <c r="G49" s="161"/>
      <c r="H49" s="161"/>
      <c r="I49" s="161"/>
      <c r="J49" s="161"/>
      <c r="K49" s="179"/>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row>
    <row r="50" spans="1:49" ht="57" customHeight="1" x14ac:dyDescent="0.25">
      <c r="A50" s="194" t="s">
        <v>197</v>
      </c>
      <c r="B50" s="195"/>
      <c r="C50" s="230"/>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2"/>
    </row>
    <row r="51" spans="1:49" x14ac:dyDescent="0.25">
      <c r="A51" s="26" t="s">
        <v>162</v>
      </c>
      <c r="B51" s="27">
        <v>1</v>
      </c>
      <c r="C51" s="172"/>
      <c r="D51" s="173"/>
      <c r="E51" s="173"/>
      <c r="F51" s="158"/>
      <c r="G51" s="158"/>
      <c r="H51" s="158"/>
      <c r="I51" s="158"/>
      <c r="J51" s="158"/>
      <c r="K51" s="183"/>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v>1</v>
      </c>
      <c r="AP51" s="158"/>
      <c r="AQ51" s="158"/>
      <c r="AR51" s="158"/>
      <c r="AS51" s="158">
        <v>1</v>
      </c>
      <c r="AT51" s="158">
        <v>1</v>
      </c>
      <c r="AU51" s="158"/>
      <c r="AV51" s="158"/>
      <c r="AW51" s="158"/>
    </row>
    <row r="52" spans="1:49" x14ac:dyDescent="0.25">
      <c r="A52" s="26" t="s">
        <v>163</v>
      </c>
      <c r="B52" s="27">
        <v>2</v>
      </c>
      <c r="C52" s="175"/>
      <c r="D52" s="176"/>
      <c r="E52" s="176"/>
      <c r="F52" s="159"/>
      <c r="G52" s="159"/>
      <c r="H52" s="159"/>
      <c r="I52" s="159">
        <v>2</v>
      </c>
      <c r="J52" s="159">
        <v>2</v>
      </c>
      <c r="K52" s="177"/>
      <c r="L52" s="159"/>
      <c r="M52" s="159"/>
      <c r="N52" s="159"/>
      <c r="O52" s="159"/>
      <c r="P52" s="159"/>
      <c r="Q52" s="159"/>
      <c r="R52" s="159"/>
      <c r="S52" s="159"/>
      <c r="T52" s="159"/>
      <c r="U52" s="159"/>
      <c r="V52" s="159">
        <v>2</v>
      </c>
      <c r="W52" s="159"/>
      <c r="X52" s="159"/>
      <c r="Y52" s="159"/>
      <c r="Z52" s="159"/>
      <c r="AA52" s="159"/>
      <c r="AB52" s="159"/>
      <c r="AC52" s="159"/>
      <c r="AD52" s="159">
        <v>2</v>
      </c>
      <c r="AE52" s="159">
        <v>2</v>
      </c>
      <c r="AF52" s="159"/>
      <c r="AG52" s="159"/>
      <c r="AH52" s="159"/>
      <c r="AI52" s="159"/>
      <c r="AJ52" s="159"/>
      <c r="AK52" s="159"/>
      <c r="AL52" s="159"/>
      <c r="AM52" s="159"/>
      <c r="AN52" s="159"/>
      <c r="AO52" s="159"/>
      <c r="AP52" s="159">
        <v>2</v>
      </c>
      <c r="AQ52" s="159"/>
      <c r="AR52" s="159"/>
      <c r="AS52" s="159"/>
      <c r="AT52" s="159"/>
      <c r="AU52" s="159"/>
      <c r="AV52" s="159">
        <v>2</v>
      </c>
      <c r="AW52" s="159"/>
    </row>
    <row r="53" spans="1:49" x14ac:dyDescent="0.25">
      <c r="A53" s="26" t="s">
        <v>164</v>
      </c>
      <c r="B53" s="27">
        <v>3</v>
      </c>
      <c r="C53" s="175"/>
      <c r="D53" s="176"/>
      <c r="E53" s="176"/>
      <c r="F53" s="159"/>
      <c r="G53" s="159"/>
      <c r="H53" s="159"/>
      <c r="I53" s="159"/>
      <c r="J53" s="159"/>
      <c r="K53" s="159"/>
      <c r="L53" s="159"/>
      <c r="M53" s="159"/>
      <c r="N53" s="159"/>
      <c r="O53" s="159"/>
      <c r="P53" s="159">
        <v>3</v>
      </c>
      <c r="Q53" s="159">
        <v>3</v>
      </c>
      <c r="R53" s="159">
        <v>3</v>
      </c>
      <c r="S53" s="159"/>
      <c r="T53" s="159">
        <v>3</v>
      </c>
      <c r="U53" s="159"/>
      <c r="V53" s="159"/>
      <c r="W53" s="159"/>
      <c r="X53" s="159"/>
      <c r="Y53" s="159">
        <v>3</v>
      </c>
      <c r="Z53" s="159"/>
      <c r="AA53" s="159"/>
      <c r="AB53" s="159"/>
      <c r="AC53" s="159"/>
      <c r="AD53" s="159"/>
      <c r="AE53" s="159"/>
      <c r="AF53" s="159"/>
      <c r="AG53" s="159"/>
      <c r="AH53" s="159"/>
      <c r="AI53" s="159">
        <v>3</v>
      </c>
      <c r="AJ53" s="159"/>
      <c r="AK53" s="159"/>
      <c r="AL53" s="159"/>
      <c r="AM53" s="159"/>
      <c r="AN53" s="159">
        <v>3</v>
      </c>
      <c r="AO53" s="159"/>
      <c r="AP53" s="159"/>
      <c r="AQ53" s="159">
        <v>3</v>
      </c>
      <c r="AR53" s="159"/>
      <c r="AS53" s="159"/>
      <c r="AT53" s="159"/>
      <c r="AU53" s="159">
        <v>3</v>
      </c>
      <c r="AV53" s="159"/>
      <c r="AW53" s="159"/>
    </row>
    <row r="54" spans="1:49" x14ac:dyDescent="0.25">
      <c r="A54" s="26" t="s">
        <v>165</v>
      </c>
      <c r="B54" s="27">
        <v>4</v>
      </c>
      <c r="C54" s="175"/>
      <c r="D54" s="176"/>
      <c r="E54" s="176"/>
      <c r="F54" s="159"/>
      <c r="G54" s="159"/>
      <c r="H54" s="159"/>
      <c r="I54" s="159"/>
      <c r="J54" s="159"/>
      <c r="K54" s="159"/>
      <c r="L54" s="159"/>
      <c r="M54" s="159"/>
      <c r="N54" s="159"/>
      <c r="O54" s="159"/>
      <c r="P54" s="159"/>
      <c r="Q54" s="159"/>
      <c r="R54" s="159"/>
      <c r="S54" s="159"/>
      <c r="T54" s="159"/>
      <c r="U54" s="159">
        <v>4</v>
      </c>
      <c r="V54" s="159"/>
      <c r="W54" s="159"/>
      <c r="X54" s="159"/>
      <c r="Y54" s="159"/>
      <c r="Z54" s="159"/>
      <c r="AA54" s="159"/>
      <c r="AB54" s="159">
        <v>4</v>
      </c>
      <c r="AC54" s="159"/>
      <c r="AD54" s="159"/>
      <c r="AE54" s="159"/>
      <c r="AF54" s="159"/>
      <c r="AG54" s="159"/>
      <c r="AH54" s="159"/>
      <c r="AI54" s="159"/>
      <c r="AJ54" s="159">
        <v>4</v>
      </c>
      <c r="AK54" s="159"/>
      <c r="AL54" s="159"/>
      <c r="AM54" s="159">
        <v>4</v>
      </c>
      <c r="AN54" s="159"/>
      <c r="AO54" s="159"/>
      <c r="AP54" s="159"/>
      <c r="AQ54" s="159"/>
      <c r="AR54" s="159"/>
      <c r="AS54" s="159"/>
      <c r="AT54" s="159"/>
      <c r="AU54" s="159"/>
      <c r="AV54" s="159"/>
      <c r="AW54" s="159"/>
    </row>
    <row r="55" spans="1:49" x14ac:dyDescent="0.25">
      <c r="A55" s="26" t="s">
        <v>213</v>
      </c>
      <c r="B55" s="27">
        <v>5</v>
      </c>
      <c r="C55" s="175">
        <v>5</v>
      </c>
      <c r="D55" s="176">
        <v>5</v>
      </c>
      <c r="E55" s="176">
        <v>5</v>
      </c>
      <c r="F55" s="159">
        <v>5</v>
      </c>
      <c r="G55" s="159">
        <v>5</v>
      </c>
      <c r="H55" s="159">
        <v>5</v>
      </c>
      <c r="I55" s="159"/>
      <c r="J55" s="159"/>
      <c r="K55" s="159">
        <v>5</v>
      </c>
      <c r="L55" s="159">
        <v>5</v>
      </c>
      <c r="M55" s="159">
        <v>5</v>
      </c>
      <c r="N55" s="159">
        <v>5</v>
      </c>
      <c r="O55" s="159">
        <v>5</v>
      </c>
      <c r="P55" s="159"/>
      <c r="Q55" s="159"/>
      <c r="R55" s="159"/>
      <c r="S55" s="159">
        <v>5</v>
      </c>
      <c r="T55" s="159"/>
      <c r="U55" s="159"/>
      <c r="V55" s="159"/>
      <c r="W55" s="159">
        <v>5</v>
      </c>
      <c r="X55" s="159">
        <v>5</v>
      </c>
      <c r="Y55" s="159"/>
      <c r="Z55" s="159">
        <v>5</v>
      </c>
      <c r="AA55" s="159">
        <v>5</v>
      </c>
      <c r="AB55" s="159"/>
      <c r="AC55" s="159">
        <v>5</v>
      </c>
      <c r="AD55" s="159"/>
      <c r="AE55" s="159"/>
      <c r="AF55" s="159">
        <v>5</v>
      </c>
      <c r="AG55" s="159">
        <v>5</v>
      </c>
      <c r="AH55" s="159">
        <v>5</v>
      </c>
      <c r="AI55" s="159"/>
      <c r="AJ55" s="159"/>
      <c r="AK55" s="159">
        <v>5</v>
      </c>
      <c r="AL55" s="159">
        <v>5</v>
      </c>
      <c r="AM55" s="159"/>
      <c r="AN55" s="159"/>
      <c r="AO55" s="159"/>
      <c r="AP55" s="159"/>
      <c r="AQ55" s="159"/>
      <c r="AR55" s="159">
        <v>5</v>
      </c>
      <c r="AS55" s="159"/>
      <c r="AT55" s="159"/>
      <c r="AU55" s="159"/>
      <c r="AV55" s="159"/>
      <c r="AW55" s="159">
        <v>5</v>
      </c>
    </row>
    <row r="56" spans="1:49" x14ac:dyDescent="0.25">
      <c r="A56" s="196" t="s">
        <v>201</v>
      </c>
      <c r="B56" s="197"/>
      <c r="C56" s="170">
        <f>SUM(C31:C55)/4</f>
        <v>2.75</v>
      </c>
      <c r="D56" s="171">
        <f t="shared" ref="D56:AW56" si="2">SUM(D31:D55)/4</f>
        <v>2.75</v>
      </c>
      <c r="E56" s="171">
        <f t="shared" si="2"/>
        <v>2.5</v>
      </c>
      <c r="F56" s="171">
        <f t="shared" si="2"/>
        <v>2.5</v>
      </c>
      <c r="G56" s="171">
        <f t="shared" si="2"/>
        <v>2.25</v>
      </c>
      <c r="H56" s="171">
        <f t="shared" si="2"/>
        <v>2</v>
      </c>
      <c r="I56" s="171">
        <f t="shared" si="2"/>
        <v>1</v>
      </c>
      <c r="J56" s="171">
        <f t="shared" si="2"/>
        <v>1</v>
      </c>
      <c r="K56" s="171">
        <f t="shared" si="2"/>
        <v>2.25</v>
      </c>
      <c r="L56" s="171">
        <f t="shared" si="2"/>
        <v>1.75</v>
      </c>
      <c r="M56" s="171">
        <f t="shared" si="2"/>
        <v>2.25</v>
      </c>
      <c r="N56" s="171">
        <f t="shared" si="2"/>
        <v>2.25</v>
      </c>
      <c r="O56" s="171">
        <f t="shared" si="2"/>
        <v>1.75</v>
      </c>
      <c r="P56" s="171">
        <f t="shared" si="2"/>
        <v>1.25</v>
      </c>
      <c r="Q56" s="171">
        <f t="shared" si="2"/>
        <v>1.5</v>
      </c>
      <c r="R56" s="171">
        <f t="shared" si="2"/>
        <v>1.5</v>
      </c>
      <c r="S56" s="171">
        <f t="shared" si="2"/>
        <v>2.5</v>
      </c>
      <c r="T56" s="171">
        <f t="shared" si="2"/>
        <v>1.5</v>
      </c>
      <c r="U56" s="171">
        <f t="shared" si="2"/>
        <v>2.25</v>
      </c>
      <c r="V56" s="171">
        <f t="shared" si="2"/>
        <v>1</v>
      </c>
      <c r="W56" s="171">
        <f t="shared" si="2"/>
        <v>2</v>
      </c>
      <c r="X56" s="171">
        <f t="shared" si="2"/>
        <v>2</v>
      </c>
      <c r="Y56" s="171">
        <f t="shared" si="2"/>
        <v>1.75</v>
      </c>
      <c r="Z56" s="171">
        <f t="shared" si="2"/>
        <v>2</v>
      </c>
      <c r="AA56" s="171">
        <f t="shared" si="2"/>
        <v>2</v>
      </c>
      <c r="AB56" s="171">
        <f t="shared" si="2"/>
        <v>1.5</v>
      </c>
      <c r="AC56" s="171">
        <f t="shared" ref="AC56" si="3">SUM(AC31:AC55)/4</f>
        <v>1.75</v>
      </c>
      <c r="AD56" s="171">
        <f t="shared" si="2"/>
        <v>1</v>
      </c>
      <c r="AE56" s="171">
        <f t="shared" si="2"/>
        <v>1</v>
      </c>
      <c r="AF56" s="171">
        <f t="shared" si="2"/>
        <v>2.75</v>
      </c>
      <c r="AG56" s="171">
        <f t="shared" si="2"/>
        <v>2</v>
      </c>
      <c r="AH56" s="171">
        <f t="shared" si="2"/>
        <v>2</v>
      </c>
      <c r="AI56" s="171">
        <f t="shared" si="2"/>
        <v>2</v>
      </c>
      <c r="AJ56" s="171">
        <f t="shared" si="2"/>
        <v>1.75</v>
      </c>
      <c r="AK56" s="171">
        <f t="shared" si="2"/>
        <v>2</v>
      </c>
      <c r="AL56" s="171">
        <f t="shared" si="2"/>
        <v>2</v>
      </c>
      <c r="AM56" s="171">
        <f t="shared" si="2"/>
        <v>1.5</v>
      </c>
      <c r="AN56" s="171">
        <f t="shared" si="2"/>
        <v>2</v>
      </c>
      <c r="AO56" s="171">
        <f t="shared" si="2"/>
        <v>1.25</v>
      </c>
      <c r="AP56" s="171">
        <f t="shared" si="2"/>
        <v>1.25</v>
      </c>
      <c r="AQ56" s="171">
        <f t="shared" si="2"/>
        <v>1.75</v>
      </c>
      <c r="AR56" s="171">
        <f t="shared" si="2"/>
        <v>2</v>
      </c>
      <c r="AS56" s="171">
        <f t="shared" si="2"/>
        <v>0.75</v>
      </c>
      <c r="AT56" s="171">
        <f t="shared" si="2"/>
        <v>1.75</v>
      </c>
      <c r="AU56" s="171">
        <f t="shared" si="2"/>
        <v>1.5</v>
      </c>
      <c r="AV56" s="171">
        <f t="shared" si="2"/>
        <v>1.25</v>
      </c>
      <c r="AW56" s="171">
        <f t="shared" si="2"/>
        <v>2</v>
      </c>
    </row>
    <row r="57" spans="1:49" s="6" customFormat="1" ht="9.9499999999999993" customHeight="1" x14ac:dyDescent="0.25">
      <c r="A57" s="28"/>
      <c r="B57" s="2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7"/>
    </row>
    <row r="58" spans="1:49" ht="25.5" x14ac:dyDescent="0.25">
      <c r="A58" s="29" t="s">
        <v>204</v>
      </c>
      <c r="B58" s="30" t="s">
        <v>202</v>
      </c>
      <c r="C58" s="184">
        <f>C28</f>
        <v>2.3333333333333335</v>
      </c>
      <c r="D58" s="185">
        <f>D28</f>
        <v>2.3333333333333335</v>
      </c>
      <c r="E58" s="185">
        <f t="shared" ref="E58:AW58" si="4">E28</f>
        <v>2.3333333333333335</v>
      </c>
      <c r="F58" s="185">
        <f t="shared" si="4"/>
        <v>2.5</v>
      </c>
      <c r="G58" s="185">
        <f t="shared" si="4"/>
        <v>1.8333333333333333</v>
      </c>
      <c r="H58" s="185">
        <f t="shared" si="4"/>
        <v>2</v>
      </c>
      <c r="I58" s="185">
        <f t="shared" si="4"/>
        <v>1.3333333333333333</v>
      </c>
      <c r="J58" s="185">
        <f t="shared" si="4"/>
        <v>1</v>
      </c>
      <c r="K58" s="185">
        <f t="shared" si="4"/>
        <v>1</v>
      </c>
      <c r="L58" s="185">
        <f t="shared" si="4"/>
        <v>2.5</v>
      </c>
      <c r="M58" s="185">
        <f t="shared" si="4"/>
        <v>1.5</v>
      </c>
      <c r="N58" s="185">
        <f t="shared" si="4"/>
        <v>2.8333333333333335</v>
      </c>
      <c r="O58" s="185">
        <f t="shared" si="4"/>
        <v>2</v>
      </c>
      <c r="P58" s="185">
        <f t="shared" si="4"/>
        <v>2.1666666666666665</v>
      </c>
      <c r="Q58" s="185">
        <f t="shared" si="4"/>
        <v>2</v>
      </c>
      <c r="R58" s="185">
        <f t="shared" si="4"/>
        <v>1.6666666666666667</v>
      </c>
      <c r="S58" s="185">
        <f t="shared" si="4"/>
        <v>3.3333333333333335</v>
      </c>
      <c r="T58" s="185">
        <f t="shared" si="4"/>
        <v>2.8333333333333335</v>
      </c>
      <c r="U58" s="185">
        <f t="shared" si="4"/>
        <v>3</v>
      </c>
      <c r="V58" s="185">
        <f t="shared" si="4"/>
        <v>2.1666666666666665</v>
      </c>
      <c r="W58" s="185">
        <f t="shared" si="4"/>
        <v>2.1666666666666665</v>
      </c>
      <c r="X58" s="185">
        <f t="shared" si="4"/>
        <v>2.3333333333333335</v>
      </c>
      <c r="Y58" s="185">
        <f t="shared" si="4"/>
        <v>2.6666666666666665</v>
      </c>
      <c r="Z58" s="185">
        <f t="shared" si="4"/>
        <v>3.1666666666666665</v>
      </c>
      <c r="AA58" s="185">
        <f t="shared" si="4"/>
        <v>2.1666666666666665</v>
      </c>
      <c r="AB58" s="185">
        <f t="shared" si="4"/>
        <v>2</v>
      </c>
      <c r="AC58" s="185">
        <f t="shared" ref="AC58:AD58" si="5">AC28</f>
        <v>2</v>
      </c>
      <c r="AD58" s="185">
        <f t="shared" si="5"/>
        <v>3</v>
      </c>
      <c r="AE58" s="185">
        <f t="shared" si="4"/>
        <v>1.5</v>
      </c>
      <c r="AF58" s="185">
        <f t="shared" si="4"/>
        <v>2.6666666666666665</v>
      </c>
      <c r="AG58" s="185">
        <f t="shared" si="4"/>
        <v>2</v>
      </c>
      <c r="AH58" s="185">
        <f t="shared" si="4"/>
        <v>1.1666666666666667</v>
      </c>
      <c r="AI58" s="185">
        <f t="shared" si="4"/>
        <v>2.3333333333333335</v>
      </c>
      <c r="AJ58" s="185">
        <f t="shared" si="4"/>
        <v>1.6666666666666667</v>
      </c>
      <c r="AK58" s="185">
        <f t="shared" si="4"/>
        <v>1.6666666666666667</v>
      </c>
      <c r="AL58" s="185">
        <f t="shared" si="4"/>
        <v>2.3333333333333335</v>
      </c>
      <c r="AM58" s="185">
        <f t="shared" si="4"/>
        <v>1.6666666666666667</v>
      </c>
      <c r="AN58" s="185">
        <f t="shared" si="4"/>
        <v>2.6666666666666665</v>
      </c>
      <c r="AO58" s="185">
        <f t="shared" si="4"/>
        <v>2.1666666666666665</v>
      </c>
      <c r="AP58" s="185">
        <f t="shared" si="4"/>
        <v>2.3333333333333335</v>
      </c>
      <c r="AQ58" s="185">
        <f t="shared" si="4"/>
        <v>2.5</v>
      </c>
      <c r="AR58" s="185">
        <f t="shared" si="4"/>
        <v>1.6666666666666667</v>
      </c>
      <c r="AS58" s="185">
        <f t="shared" si="4"/>
        <v>1.8333333333333333</v>
      </c>
      <c r="AT58" s="185">
        <f t="shared" si="4"/>
        <v>2.6666666666666665</v>
      </c>
      <c r="AU58" s="185">
        <f t="shared" si="4"/>
        <v>2.3333333333333335</v>
      </c>
      <c r="AV58" s="185">
        <f t="shared" si="4"/>
        <v>2</v>
      </c>
      <c r="AW58" s="185">
        <f t="shared" si="4"/>
        <v>3.6666666666666665</v>
      </c>
    </row>
    <row r="59" spans="1:49" ht="25.5" x14ac:dyDescent="0.25">
      <c r="A59" s="31" t="s">
        <v>166</v>
      </c>
      <c r="B59" s="32" t="s">
        <v>202</v>
      </c>
      <c r="C59" s="186">
        <f>C56</f>
        <v>2.75</v>
      </c>
      <c r="D59" s="187">
        <f t="shared" ref="D59:AW59" si="6">D56</f>
        <v>2.75</v>
      </c>
      <c r="E59" s="187">
        <f t="shared" si="6"/>
        <v>2.5</v>
      </c>
      <c r="F59" s="187">
        <f t="shared" si="6"/>
        <v>2.5</v>
      </c>
      <c r="G59" s="187">
        <f t="shared" si="6"/>
        <v>2.25</v>
      </c>
      <c r="H59" s="187">
        <f t="shared" si="6"/>
        <v>2</v>
      </c>
      <c r="I59" s="187">
        <f t="shared" si="6"/>
        <v>1</v>
      </c>
      <c r="J59" s="187">
        <f t="shared" si="6"/>
        <v>1</v>
      </c>
      <c r="K59" s="187">
        <f t="shared" si="6"/>
        <v>2.25</v>
      </c>
      <c r="L59" s="187">
        <f t="shared" si="6"/>
        <v>1.75</v>
      </c>
      <c r="M59" s="187">
        <f t="shared" si="6"/>
        <v>2.25</v>
      </c>
      <c r="N59" s="187">
        <f t="shared" si="6"/>
        <v>2.25</v>
      </c>
      <c r="O59" s="187">
        <f t="shared" si="6"/>
        <v>1.75</v>
      </c>
      <c r="P59" s="187">
        <f t="shared" si="6"/>
        <v>1.25</v>
      </c>
      <c r="Q59" s="187">
        <f t="shared" si="6"/>
        <v>1.5</v>
      </c>
      <c r="R59" s="187">
        <f t="shared" si="6"/>
        <v>1.5</v>
      </c>
      <c r="S59" s="187">
        <f t="shared" si="6"/>
        <v>2.5</v>
      </c>
      <c r="T59" s="187">
        <f t="shared" si="6"/>
        <v>1.5</v>
      </c>
      <c r="U59" s="187">
        <f t="shared" si="6"/>
        <v>2.25</v>
      </c>
      <c r="V59" s="187">
        <f t="shared" si="6"/>
        <v>1</v>
      </c>
      <c r="W59" s="187">
        <f t="shared" si="6"/>
        <v>2</v>
      </c>
      <c r="X59" s="187">
        <f t="shared" si="6"/>
        <v>2</v>
      </c>
      <c r="Y59" s="187">
        <f t="shared" si="6"/>
        <v>1.75</v>
      </c>
      <c r="Z59" s="187">
        <f t="shared" si="6"/>
        <v>2</v>
      </c>
      <c r="AA59" s="187">
        <f t="shared" si="6"/>
        <v>2</v>
      </c>
      <c r="AB59" s="187">
        <f t="shared" si="6"/>
        <v>1.5</v>
      </c>
      <c r="AC59" s="187">
        <f t="shared" ref="AC59:AD59" si="7">AC56</f>
        <v>1.75</v>
      </c>
      <c r="AD59" s="187">
        <f t="shared" si="7"/>
        <v>1</v>
      </c>
      <c r="AE59" s="187">
        <f t="shared" si="6"/>
        <v>1</v>
      </c>
      <c r="AF59" s="187">
        <f t="shared" si="6"/>
        <v>2.75</v>
      </c>
      <c r="AG59" s="187">
        <f t="shared" si="6"/>
        <v>2</v>
      </c>
      <c r="AH59" s="187">
        <f t="shared" si="6"/>
        <v>2</v>
      </c>
      <c r="AI59" s="187">
        <f t="shared" si="6"/>
        <v>2</v>
      </c>
      <c r="AJ59" s="187">
        <f t="shared" si="6"/>
        <v>1.75</v>
      </c>
      <c r="AK59" s="187">
        <f t="shared" si="6"/>
        <v>2</v>
      </c>
      <c r="AL59" s="187">
        <f t="shared" si="6"/>
        <v>2</v>
      </c>
      <c r="AM59" s="187">
        <f t="shared" si="6"/>
        <v>1.5</v>
      </c>
      <c r="AN59" s="187">
        <f t="shared" si="6"/>
        <v>2</v>
      </c>
      <c r="AO59" s="187">
        <f t="shared" si="6"/>
        <v>1.25</v>
      </c>
      <c r="AP59" s="187">
        <f t="shared" si="6"/>
        <v>1.25</v>
      </c>
      <c r="AQ59" s="187">
        <f t="shared" si="6"/>
        <v>1.75</v>
      </c>
      <c r="AR59" s="187">
        <f t="shared" si="6"/>
        <v>2</v>
      </c>
      <c r="AS59" s="187">
        <f t="shared" si="6"/>
        <v>0.75</v>
      </c>
      <c r="AT59" s="187">
        <f t="shared" si="6"/>
        <v>1.75</v>
      </c>
      <c r="AU59" s="187">
        <f t="shared" si="6"/>
        <v>1.5</v>
      </c>
      <c r="AV59" s="187">
        <f t="shared" si="6"/>
        <v>1.25</v>
      </c>
      <c r="AW59" s="187">
        <f t="shared" si="6"/>
        <v>2</v>
      </c>
    </row>
    <row r="60" spans="1:49" ht="25.5" customHeight="1" x14ac:dyDescent="0.25">
      <c r="A60" s="33" t="s">
        <v>203</v>
      </c>
      <c r="B60" s="34" t="s">
        <v>167</v>
      </c>
      <c r="C60" s="188">
        <f>C58*C59</f>
        <v>6.416666666666667</v>
      </c>
      <c r="D60" s="189">
        <f t="shared" ref="D60:AW60" si="8">D58*D59</f>
        <v>6.416666666666667</v>
      </c>
      <c r="E60" s="189">
        <f t="shared" si="8"/>
        <v>5.8333333333333339</v>
      </c>
      <c r="F60" s="189">
        <f t="shared" si="8"/>
        <v>6.25</v>
      </c>
      <c r="G60" s="189">
        <f t="shared" si="8"/>
        <v>4.125</v>
      </c>
      <c r="H60" s="189">
        <f t="shared" si="8"/>
        <v>4</v>
      </c>
      <c r="I60" s="189">
        <f t="shared" si="8"/>
        <v>1.3333333333333333</v>
      </c>
      <c r="J60" s="189">
        <f t="shared" si="8"/>
        <v>1</v>
      </c>
      <c r="K60" s="189">
        <f t="shared" si="8"/>
        <v>2.25</v>
      </c>
      <c r="L60" s="189">
        <f t="shared" si="8"/>
        <v>4.375</v>
      </c>
      <c r="M60" s="189">
        <f t="shared" si="8"/>
        <v>3.375</v>
      </c>
      <c r="N60" s="189">
        <f t="shared" si="8"/>
        <v>6.375</v>
      </c>
      <c r="O60" s="189">
        <f t="shared" si="8"/>
        <v>3.5</v>
      </c>
      <c r="P60" s="189">
        <f t="shared" si="8"/>
        <v>2.708333333333333</v>
      </c>
      <c r="Q60" s="189">
        <f t="shared" si="8"/>
        <v>3</v>
      </c>
      <c r="R60" s="189">
        <f t="shared" si="8"/>
        <v>2.5</v>
      </c>
      <c r="S60" s="189">
        <f t="shared" si="8"/>
        <v>8.3333333333333339</v>
      </c>
      <c r="T60" s="189">
        <f t="shared" si="8"/>
        <v>4.25</v>
      </c>
      <c r="U60" s="189">
        <f t="shared" si="8"/>
        <v>6.75</v>
      </c>
      <c r="V60" s="189">
        <f t="shared" si="8"/>
        <v>2.1666666666666665</v>
      </c>
      <c r="W60" s="189">
        <f t="shared" si="8"/>
        <v>4.333333333333333</v>
      </c>
      <c r="X60" s="189">
        <f t="shared" si="8"/>
        <v>4.666666666666667</v>
      </c>
      <c r="Y60" s="189">
        <f t="shared" si="8"/>
        <v>4.6666666666666661</v>
      </c>
      <c r="Z60" s="189">
        <f t="shared" si="8"/>
        <v>6.333333333333333</v>
      </c>
      <c r="AA60" s="189">
        <f t="shared" si="8"/>
        <v>4.333333333333333</v>
      </c>
      <c r="AB60" s="189">
        <f t="shared" si="8"/>
        <v>3</v>
      </c>
      <c r="AC60" s="189">
        <f t="shared" ref="AC60" si="9">AC58*AC59</f>
        <v>3.5</v>
      </c>
      <c r="AD60" s="189">
        <f t="shared" si="8"/>
        <v>3</v>
      </c>
      <c r="AE60" s="189">
        <f t="shared" si="8"/>
        <v>1.5</v>
      </c>
      <c r="AF60" s="189">
        <f t="shared" si="8"/>
        <v>7.333333333333333</v>
      </c>
      <c r="AG60" s="189">
        <f t="shared" si="8"/>
        <v>4</v>
      </c>
      <c r="AH60" s="189">
        <f t="shared" si="8"/>
        <v>2.3333333333333335</v>
      </c>
      <c r="AI60" s="189">
        <f t="shared" si="8"/>
        <v>4.666666666666667</v>
      </c>
      <c r="AJ60" s="189">
        <f t="shared" si="8"/>
        <v>2.916666666666667</v>
      </c>
      <c r="AK60" s="189">
        <f t="shared" si="8"/>
        <v>3.3333333333333335</v>
      </c>
      <c r="AL60" s="189">
        <f t="shared" si="8"/>
        <v>4.666666666666667</v>
      </c>
      <c r="AM60" s="189">
        <f t="shared" si="8"/>
        <v>2.5</v>
      </c>
      <c r="AN60" s="189">
        <f t="shared" si="8"/>
        <v>5.333333333333333</v>
      </c>
      <c r="AO60" s="189">
        <f t="shared" si="8"/>
        <v>2.708333333333333</v>
      </c>
      <c r="AP60" s="189">
        <f t="shared" si="8"/>
        <v>2.916666666666667</v>
      </c>
      <c r="AQ60" s="189">
        <f t="shared" si="8"/>
        <v>4.375</v>
      </c>
      <c r="AR60" s="189">
        <f t="shared" si="8"/>
        <v>3.3333333333333335</v>
      </c>
      <c r="AS60" s="189">
        <f t="shared" si="8"/>
        <v>1.375</v>
      </c>
      <c r="AT60" s="189">
        <f t="shared" si="8"/>
        <v>4.6666666666666661</v>
      </c>
      <c r="AU60" s="189">
        <f t="shared" si="8"/>
        <v>3.5</v>
      </c>
      <c r="AV60" s="189">
        <f t="shared" si="8"/>
        <v>2.5</v>
      </c>
      <c r="AW60" s="189">
        <f t="shared" si="8"/>
        <v>7.333333333333333</v>
      </c>
    </row>
    <row r="61" spans="1:49" s="6" customFormat="1" ht="9.9499999999999993" customHeight="1" x14ac:dyDescent="0.25">
      <c r="A61" s="35"/>
      <c r="B61" s="36"/>
      <c r="C61" s="8"/>
      <c r="D61" s="8"/>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10"/>
    </row>
    <row r="62" spans="1:49" ht="39" customHeight="1" x14ac:dyDescent="0.25">
      <c r="A62" s="37" t="s">
        <v>200</v>
      </c>
      <c r="B62" s="38" t="s">
        <v>199</v>
      </c>
      <c r="C62" s="210"/>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2"/>
    </row>
    <row r="63" spans="1:49" x14ac:dyDescent="0.25">
      <c r="A63" s="39" t="s">
        <v>168</v>
      </c>
      <c r="B63" s="154" t="s">
        <v>214</v>
      </c>
      <c r="C63" s="45" t="str">
        <f>IF(C60&lt;5,"BASSO","  ")</f>
        <v xml:space="preserve">  </v>
      </c>
      <c r="D63" s="45" t="str">
        <f t="shared" ref="D63:AW63" si="10">IF(D60&lt;5,"BASSO","  ")</f>
        <v xml:space="preserve">  </v>
      </c>
      <c r="E63" s="45" t="str">
        <f t="shared" si="10"/>
        <v xml:space="preserve">  </v>
      </c>
      <c r="F63" s="45" t="str">
        <f t="shared" si="10"/>
        <v xml:space="preserve">  </v>
      </c>
      <c r="G63" s="45" t="str">
        <f t="shared" si="10"/>
        <v>BASSO</v>
      </c>
      <c r="H63" s="45" t="str">
        <f t="shared" si="10"/>
        <v>BASSO</v>
      </c>
      <c r="I63" s="45" t="str">
        <f t="shared" si="10"/>
        <v>BASSO</v>
      </c>
      <c r="J63" s="45" t="str">
        <f t="shared" si="10"/>
        <v>BASSO</v>
      </c>
      <c r="K63" s="45" t="str">
        <f t="shared" si="10"/>
        <v>BASSO</v>
      </c>
      <c r="L63" s="45" t="str">
        <f t="shared" si="10"/>
        <v>BASSO</v>
      </c>
      <c r="M63" s="45" t="str">
        <f t="shared" si="10"/>
        <v>BASSO</v>
      </c>
      <c r="N63" s="45" t="str">
        <f t="shared" si="10"/>
        <v xml:space="preserve">  </v>
      </c>
      <c r="O63" s="45" t="str">
        <f t="shared" si="10"/>
        <v>BASSO</v>
      </c>
      <c r="P63" s="45" t="str">
        <f t="shared" si="10"/>
        <v>BASSO</v>
      </c>
      <c r="Q63" s="45" t="str">
        <f t="shared" si="10"/>
        <v>BASSO</v>
      </c>
      <c r="R63" s="45" t="str">
        <f t="shared" si="10"/>
        <v>BASSO</v>
      </c>
      <c r="S63" s="45" t="str">
        <f t="shared" si="10"/>
        <v xml:space="preserve">  </v>
      </c>
      <c r="T63" s="45" t="str">
        <f t="shared" si="10"/>
        <v>BASSO</v>
      </c>
      <c r="U63" s="45" t="str">
        <f t="shared" si="10"/>
        <v xml:space="preserve">  </v>
      </c>
      <c r="V63" s="45" t="str">
        <f t="shared" si="10"/>
        <v>BASSO</v>
      </c>
      <c r="W63" s="45" t="str">
        <f t="shared" si="10"/>
        <v>BASSO</v>
      </c>
      <c r="X63" s="45" t="str">
        <f t="shared" si="10"/>
        <v>BASSO</v>
      </c>
      <c r="Y63" s="45" t="str">
        <f t="shared" si="10"/>
        <v>BASSO</v>
      </c>
      <c r="Z63" s="45" t="str">
        <f t="shared" si="10"/>
        <v xml:space="preserve">  </v>
      </c>
      <c r="AA63" s="45" t="str">
        <f t="shared" si="10"/>
        <v>BASSO</v>
      </c>
      <c r="AB63" s="45" t="str">
        <f t="shared" si="10"/>
        <v>BASSO</v>
      </c>
      <c r="AC63" s="153" t="str">
        <f t="shared" ref="AC63" si="11">IF(AC60&lt;5,"BASSO","  ")</f>
        <v>BASSO</v>
      </c>
      <c r="AD63" s="45" t="str">
        <f t="shared" si="10"/>
        <v>BASSO</v>
      </c>
      <c r="AE63" s="45" t="str">
        <f t="shared" si="10"/>
        <v>BASSO</v>
      </c>
      <c r="AF63" s="45" t="str">
        <f t="shared" si="10"/>
        <v xml:space="preserve">  </v>
      </c>
      <c r="AG63" s="45" t="str">
        <f t="shared" si="10"/>
        <v>BASSO</v>
      </c>
      <c r="AH63" s="45" t="str">
        <f t="shared" si="10"/>
        <v>BASSO</v>
      </c>
      <c r="AI63" s="45" t="str">
        <f t="shared" si="10"/>
        <v>BASSO</v>
      </c>
      <c r="AJ63" s="45" t="str">
        <f t="shared" si="10"/>
        <v>BASSO</v>
      </c>
      <c r="AK63" s="45" t="str">
        <f t="shared" si="10"/>
        <v>BASSO</v>
      </c>
      <c r="AL63" s="45" t="str">
        <f t="shared" si="10"/>
        <v>BASSO</v>
      </c>
      <c r="AM63" s="45" t="str">
        <f t="shared" si="10"/>
        <v>BASSO</v>
      </c>
      <c r="AN63" s="45" t="str">
        <f t="shared" si="10"/>
        <v xml:space="preserve">  </v>
      </c>
      <c r="AO63" s="45" t="str">
        <f t="shared" si="10"/>
        <v>BASSO</v>
      </c>
      <c r="AP63" s="45" t="str">
        <f t="shared" si="10"/>
        <v>BASSO</v>
      </c>
      <c r="AQ63" s="45" t="str">
        <f t="shared" si="10"/>
        <v>BASSO</v>
      </c>
      <c r="AR63" s="45" t="str">
        <f t="shared" si="10"/>
        <v>BASSO</v>
      </c>
      <c r="AS63" s="45" t="str">
        <f t="shared" si="10"/>
        <v>BASSO</v>
      </c>
      <c r="AT63" s="45" t="str">
        <f t="shared" si="10"/>
        <v>BASSO</v>
      </c>
      <c r="AU63" s="45" t="str">
        <f t="shared" si="10"/>
        <v>BASSO</v>
      </c>
      <c r="AV63" s="45" t="str">
        <f t="shared" si="10"/>
        <v>BASSO</v>
      </c>
      <c r="AW63" s="45" t="str">
        <f t="shared" si="10"/>
        <v xml:space="preserve">  </v>
      </c>
    </row>
    <row r="64" spans="1:49" x14ac:dyDescent="0.25">
      <c r="A64" s="39" t="s">
        <v>169</v>
      </c>
      <c r="B64" s="40" t="s">
        <v>170</v>
      </c>
      <c r="C64" s="45" t="str">
        <f>IF(AND(C60&gt;5,C60&lt;=10),"MODERATO"," ")</f>
        <v>MODERATO</v>
      </c>
      <c r="D64" s="45" t="str">
        <f t="shared" ref="D64:AW64" si="12">IF(AND(D60&gt;5,D60&lt;=10),"MODERATO"," ")</f>
        <v>MODERATO</v>
      </c>
      <c r="E64" s="45" t="str">
        <f t="shared" si="12"/>
        <v>MODERATO</v>
      </c>
      <c r="F64" s="45" t="str">
        <f t="shared" si="12"/>
        <v>MODERATO</v>
      </c>
      <c r="G64" s="45" t="str">
        <f t="shared" si="12"/>
        <v xml:space="preserve"> </v>
      </c>
      <c r="H64" s="45" t="str">
        <f t="shared" si="12"/>
        <v xml:space="preserve"> </v>
      </c>
      <c r="I64" s="45" t="str">
        <f t="shared" si="12"/>
        <v xml:space="preserve"> </v>
      </c>
      <c r="J64" s="45" t="str">
        <f t="shared" si="12"/>
        <v xml:space="preserve"> </v>
      </c>
      <c r="K64" s="45" t="str">
        <f t="shared" si="12"/>
        <v xml:space="preserve"> </v>
      </c>
      <c r="L64" s="45" t="str">
        <f t="shared" si="12"/>
        <v xml:space="preserve"> </v>
      </c>
      <c r="M64" s="45" t="str">
        <f t="shared" si="12"/>
        <v xml:space="preserve"> </v>
      </c>
      <c r="N64" s="45" t="str">
        <f t="shared" si="12"/>
        <v>MODERATO</v>
      </c>
      <c r="O64" s="45" t="str">
        <f t="shared" si="12"/>
        <v xml:space="preserve"> </v>
      </c>
      <c r="P64" s="45" t="str">
        <f t="shared" si="12"/>
        <v xml:space="preserve"> </v>
      </c>
      <c r="Q64" s="45" t="str">
        <f t="shared" si="12"/>
        <v xml:space="preserve"> </v>
      </c>
      <c r="R64" s="45" t="str">
        <f t="shared" si="12"/>
        <v xml:space="preserve"> </v>
      </c>
      <c r="S64" s="45" t="str">
        <f t="shared" si="12"/>
        <v>MODERATO</v>
      </c>
      <c r="T64" s="45" t="str">
        <f t="shared" si="12"/>
        <v xml:space="preserve"> </v>
      </c>
      <c r="U64" s="45" t="str">
        <f t="shared" si="12"/>
        <v>MODERATO</v>
      </c>
      <c r="V64" s="45" t="str">
        <f t="shared" si="12"/>
        <v xml:space="preserve"> </v>
      </c>
      <c r="W64" s="45" t="str">
        <f t="shared" si="12"/>
        <v xml:space="preserve"> </v>
      </c>
      <c r="X64" s="45" t="str">
        <f t="shared" si="12"/>
        <v xml:space="preserve"> </v>
      </c>
      <c r="Y64" s="45" t="str">
        <f t="shared" si="12"/>
        <v xml:space="preserve"> </v>
      </c>
      <c r="Z64" s="45" t="str">
        <f t="shared" si="12"/>
        <v>MODERATO</v>
      </c>
      <c r="AA64" s="45" t="str">
        <f t="shared" si="12"/>
        <v xml:space="preserve"> </v>
      </c>
      <c r="AB64" s="45" t="str">
        <f t="shared" si="12"/>
        <v xml:space="preserve"> </v>
      </c>
      <c r="AC64" s="153" t="str">
        <f t="shared" ref="AC64" si="13">IF(AND(AC60&gt;5,AC60&lt;=10),"MODERATO"," ")</f>
        <v xml:space="preserve"> </v>
      </c>
      <c r="AD64" s="45" t="str">
        <f t="shared" si="12"/>
        <v xml:space="preserve"> </v>
      </c>
      <c r="AE64" s="45" t="str">
        <f t="shared" si="12"/>
        <v xml:space="preserve"> </v>
      </c>
      <c r="AF64" s="45" t="str">
        <f t="shared" si="12"/>
        <v>MODERATO</v>
      </c>
      <c r="AG64" s="45" t="str">
        <f t="shared" si="12"/>
        <v xml:space="preserve"> </v>
      </c>
      <c r="AH64" s="45" t="str">
        <f t="shared" si="12"/>
        <v xml:space="preserve"> </v>
      </c>
      <c r="AI64" s="45" t="str">
        <f t="shared" si="12"/>
        <v xml:space="preserve"> </v>
      </c>
      <c r="AJ64" s="45" t="str">
        <f t="shared" si="12"/>
        <v xml:space="preserve"> </v>
      </c>
      <c r="AK64" s="45" t="str">
        <f t="shared" si="12"/>
        <v xml:space="preserve"> </v>
      </c>
      <c r="AL64" s="45" t="str">
        <f t="shared" si="12"/>
        <v xml:space="preserve"> </v>
      </c>
      <c r="AM64" s="45" t="str">
        <f t="shared" si="12"/>
        <v xml:space="preserve"> </v>
      </c>
      <c r="AN64" s="45" t="str">
        <f t="shared" si="12"/>
        <v>MODERATO</v>
      </c>
      <c r="AO64" s="45" t="str">
        <f t="shared" si="12"/>
        <v xml:space="preserve"> </v>
      </c>
      <c r="AP64" s="45" t="str">
        <f t="shared" si="12"/>
        <v xml:space="preserve"> </v>
      </c>
      <c r="AQ64" s="45" t="str">
        <f t="shared" si="12"/>
        <v xml:space="preserve"> </v>
      </c>
      <c r="AR64" s="45" t="str">
        <f t="shared" si="12"/>
        <v xml:space="preserve"> </v>
      </c>
      <c r="AS64" s="45" t="str">
        <f t="shared" si="12"/>
        <v xml:space="preserve"> </v>
      </c>
      <c r="AT64" s="45" t="str">
        <f t="shared" si="12"/>
        <v xml:space="preserve"> </v>
      </c>
      <c r="AU64" s="45" t="str">
        <f t="shared" si="12"/>
        <v xml:space="preserve"> </v>
      </c>
      <c r="AV64" s="45" t="str">
        <f t="shared" si="12"/>
        <v xml:space="preserve"> </v>
      </c>
      <c r="AW64" s="45" t="str">
        <f t="shared" si="12"/>
        <v>MODERATO</v>
      </c>
    </row>
    <row r="65" spans="1:49" x14ac:dyDescent="0.25">
      <c r="A65" s="39" t="s">
        <v>171</v>
      </c>
      <c r="B65" s="41" t="s">
        <v>172</v>
      </c>
      <c r="C65" s="45" t="str">
        <f>IF(AND(C60&gt;10,C60&lt;=15),"MEDIO ALTO"," ")</f>
        <v xml:space="preserve"> </v>
      </c>
      <c r="D65" s="45" t="str">
        <f t="shared" ref="D65:AW65" si="14">IF(AND(D60&gt;10,D60&lt;=15),"MEDIO ALTO"," ")</f>
        <v xml:space="preserve"> </v>
      </c>
      <c r="E65" s="45" t="str">
        <f t="shared" si="14"/>
        <v xml:space="preserve"> </v>
      </c>
      <c r="F65" s="45" t="str">
        <f t="shared" si="14"/>
        <v xml:space="preserve"> </v>
      </c>
      <c r="G65" s="45" t="str">
        <f t="shared" si="14"/>
        <v xml:space="preserve"> </v>
      </c>
      <c r="H65" s="45" t="str">
        <f t="shared" si="14"/>
        <v xml:space="preserve"> </v>
      </c>
      <c r="I65" s="45" t="str">
        <f t="shared" si="14"/>
        <v xml:space="preserve"> </v>
      </c>
      <c r="J65" s="45" t="str">
        <f t="shared" si="14"/>
        <v xml:space="preserve"> </v>
      </c>
      <c r="K65" s="45" t="str">
        <f t="shared" si="14"/>
        <v xml:space="preserve"> </v>
      </c>
      <c r="L65" s="45" t="str">
        <f t="shared" si="14"/>
        <v xml:space="preserve"> </v>
      </c>
      <c r="M65" s="45" t="str">
        <f t="shared" si="14"/>
        <v xml:space="preserve"> </v>
      </c>
      <c r="N65" s="45" t="str">
        <f t="shared" si="14"/>
        <v xml:space="preserve"> </v>
      </c>
      <c r="O65" s="45" t="str">
        <f t="shared" si="14"/>
        <v xml:space="preserve"> </v>
      </c>
      <c r="P65" s="45" t="str">
        <f t="shared" si="14"/>
        <v xml:space="preserve"> </v>
      </c>
      <c r="Q65" s="45" t="str">
        <f t="shared" si="14"/>
        <v xml:space="preserve"> </v>
      </c>
      <c r="R65" s="45" t="str">
        <f t="shared" si="14"/>
        <v xml:space="preserve"> </v>
      </c>
      <c r="S65" s="45" t="str">
        <f t="shared" si="14"/>
        <v xml:space="preserve"> </v>
      </c>
      <c r="T65" s="45" t="str">
        <f t="shared" si="14"/>
        <v xml:space="preserve"> </v>
      </c>
      <c r="U65" s="45" t="str">
        <f t="shared" si="14"/>
        <v xml:space="preserve"> </v>
      </c>
      <c r="V65" s="45" t="str">
        <f t="shared" si="14"/>
        <v xml:space="preserve"> </v>
      </c>
      <c r="W65" s="45" t="str">
        <f t="shared" si="14"/>
        <v xml:space="preserve"> </v>
      </c>
      <c r="X65" s="45" t="str">
        <f t="shared" si="14"/>
        <v xml:space="preserve"> </v>
      </c>
      <c r="Y65" s="45" t="str">
        <f t="shared" si="14"/>
        <v xml:space="preserve"> </v>
      </c>
      <c r="Z65" s="45" t="str">
        <f t="shared" si="14"/>
        <v xml:space="preserve"> </v>
      </c>
      <c r="AA65" s="45" t="str">
        <f t="shared" si="14"/>
        <v xml:space="preserve"> </v>
      </c>
      <c r="AB65" s="45" t="str">
        <f t="shared" si="14"/>
        <v xml:space="preserve"> </v>
      </c>
      <c r="AC65" s="153" t="str">
        <f t="shared" ref="AC65" si="15">IF(AND(AC60&gt;10,AC60&lt;=15),"MEDIO ALTO"," ")</f>
        <v xml:space="preserve"> </v>
      </c>
      <c r="AD65" s="45" t="str">
        <f t="shared" si="14"/>
        <v xml:space="preserve"> </v>
      </c>
      <c r="AE65" s="45" t="str">
        <f t="shared" si="14"/>
        <v xml:space="preserve"> </v>
      </c>
      <c r="AF65" s="45" t="str">
        <f t="shared" si="14"/>
        <v xml:space="preserve"> </v>
      </c>
      <c r="AG65" s="45" t="str">
        <f t="shared" si="14"/>
        <v xml:space="preserve"> </v>
      </c>
      <c r="AH65" s="45" t="str">
        <f t="shared" si="14"/>
        <v xml:space="preserve"> </v>
      </c>
      <c r="AI65" s="45" t="str">
        <f t="shared" si="14"/>
        <v xml:space="preserve"> </v>
      </c>
      <c r="AJ65" s="45" t="str">
        <f t="shared" si="14"/>
        <v xml:space="preserve"> </v>
      </c>
      <c r="AK65" s="45" t="str">
        <f t="shared" si="14"/>
        <v xml:space="preserve"> </v>
      </c>
      <c r="AL65" s="45" t="str">
        <f t="shared" si="14"/>
        <v xml:space="preserve"> </v>
      </c>
      <c r="AM65" s="45" t="str">
        <f t="shared" si="14"/>
        <v xml:space="preserve"> </v>
      </c>
      <c r="AN65" s="45" t="str">
        <f t="shared" si="14"/>
        <v xml:space="preserve"> </v>
      </c>
      <c r="AO65" s="45" t="str">
        <f t="shared" si="14"/>
        <v xml:space="preserve"> </v>
      </c>
      <c r="AP65" s="45" t="str">
        <f t="shared" si="14"/>
        <v xml:space="preserve"> </v>
      </c>
      <c r="AQ65" s="45" t="str">
        <f t="shared" si="14"/>
        <v xml:space="preserve"> </v>
      </c>
      <c r="AR65" s="45" t="str">
        <f t="shared" si="14"/>
        <v xml:space="preserve"> </v>
      </c>
      <c r="AS65" s="45" t="str">
        <f t="shared" si="14"/>
        <v xml:space="preserve"> </v>
      </c>
      <c r="AT65" s="45" t="str">
        <f t="shared" si="14"/>
        <v xml:space="preserve"> </v>
      </c>
      <c r="AU65" s="45" t="str">
        <f t="shared" si="14"/>
        <v xml:space="preserve"> </v>
      </c>
      <c r="AV65" s="45" t="str">
        <f t="shared" si="14"/>
        <v xml:space="preserve"> </v>
      </c>
      <c r="AW65" s="45" t="str">
        <f t="shared" si="14"/>
        <v xml:space="preserve"> </v>
      </c>
    </row>
    <row r="66" spans="1:49" x14ac:dyDescent="0.25">
      <c r="A66" s="39" t="s">
        <v>173</v>
      </c>
      <c r="B66" s="42" t="s">
        <v>174</v>
      </c>
      <c r="C66" s="45" t="str">
        <f>IF(AND(C60&gt;15,C60&lt;=20),"ELEVATO"," ")</f>
        <v xml:space="preserve"> </v>
      </c>
      <c r="D66" s="45" t="str">
        <f t="shared" ref="D66:AW66" si="16">IF(AND(D60&gt;15,D60&lt;=20),"ELEVATO"," ")</f>
        <v xml:space="preserve"> </v>
      </c>
      <c r="E66" s="45" t="str">
        <f t="shared" si="16"/>
        <v xml:space="preserve"> </v>
      </c>
      <c r="F66" s="45" t="str">
        <f t="shared" si="16"/>
        <v xml:space="preserve"> </v>
      </c>
      <c r="G66" s="45" t="str">
        <f t="shared" si="16"/>
        <v xml:space="preserve"> </v>
      </c>
      <c r="H66" s="45" t="str">
        <f t="shared" si="16"/>
        <v xml:space="preserve"> </v>
      </c>
      <c r="I66" s="45" t="str">
        <f t="shared" si="16"/>
        <v xml:space="preserve"> </v>
      </c>
      <c r="J66" s="45" t="str">
        <f t="shared" si="16"/>
        <v xml:space="preserve"> </v>
      </c>
      <c r="K66" s="45" t="str">
        <f t="shared" si="16"/>
        <v xml:space="preserve"> </v>
      </c>
      <c r="L66" s="45" t="str">
        <f t="shared" si="16"/>
        <v xml:space="preserve"> </v>
      </c>
      <c r="M66" s="45" t="str">
        <f t="shared" si="16"/>
        <v xml:space="preserve"> </v>
      </c>
      <c r="N66" s="45" t="str">
        <f t="shared" si="16"/>
        <v xml:space="preserve"> </v>
      </c>
      <c r="O66" s="45" t="str">
        <f t="shared" si="16"/>
        <v xml:space="preserve"> </v>
      </c>
      <c r="P66" s="45" t="str">
        <f t="shared" si="16"/>
        <v xml:space="preserve"> </v>
      </c>
      <c r="Q66" s="45" t="str">
        <f t="shared" si="16"/>
        <v xml:space="preserve"> </v>
      </c>
      <c r="R66" s="45" t="str">
        <f t="shared" si="16"/>
        <v xml:space="preserve"> </v>
      </c>
      <c r="S66" s="45" t="str">
        <f t="shared" si="16"/>
        <v xml:space="preserve"> </v>
      </c>
      <c r="T66" s="45" t="str">
        <f t="shared" si="16"/>
        <v xml:space="preserve"> </v>
      </c>
      <c r="U66" s="45" t="str">
        <f t="shared" si="16"/>
        <v xml:space="preserve"> </v>
      </c>
      <c r="V66" s="45" t="str">
        <f t="shared" si="16"/>
        <v xml:space="preserve"> </v>
      </c>
      <c r="W66" s="45" t="str">
        <f t="shared" si="16"/>
        <v xml:space="preserve"> </v>
      </c>
      <c r="X66" s="45" t="str">
        <f t="shared" si="16"/>
        <v xml:space="preserve"> </v>
      </c>
      <c r="Y66" s="45" t="str">
        <f t="shared" si="16"/>
        <v xml:space="preserve"> </v>
      </c>
      <c r="Z66" s="45" t="str">
        <f t="shared" si="16"/>
        <v xml:space="preserve"> </v>
      </c>
      <c r="AA66" s="45" t="str">
        <f t="shared" si="16"/>
        <v xml:space="preserve"> </v>
      </c>
      <c r="AB66" s="45" t="str">
        <f t="shared" si="16"/>
        <v xml:space="preserve"> </v>
      </c>
      <c r="AC66" s="153" t="str">
        <f t="shared" ref="AC66" si="17">IF(AND(AC60&gt;15,AC60&lt;=20),"ELEVATO"," ")</f>
        <v xml:space="preserve"> </v>
      </c>
      <c r="AD66" s="45" t="str">
        <f t="shared" si="16"/>
        <v xml:space="preserve"> </v>
      </c>
      <c r="AE66" s="45" t="str">
        <f t="shared" si="16"/>
        <v xml:space="preserve"> </v>
      </c>
      <c r="AF66" s="45" t="str">
        <f t="shared" si="16"/>
        <v xml:space="preserve"> </v>
      </c>
      <c r="AG66" s="45" t="str">
        <f t="shared" si="16"/>
        <v xml:space="preserve"> </v>
      </c>
      <c r="AH66" s="45" t="str">
        <f t="shared" si="16"/>
        <v xml:space="preserve"> </v>
      </c>
      <c r="AI66" s="45" t="str">
        <f t="shared" si="16"/>
        <v xml:space="preserve"> </v>
      </c>
      <c r="AJ66" s="45" t="str">
        <f t="shared" si="16"/>
        <v xml:space="preserve"> </v>
      </c>
      <c r="AK66" s="45" t="str">
        <f t="shared" si="16"/>
        <v xml:space="preserve"> </v>
      </c>
      <c r="AL66" s="45" t="str">
        <f t="shared" si="16"/>
        <v xml:space="preserve"> </v>
      </c>
      <c r="AM66" s="45" t="str">
        <f t="shared" si="16"/>
        <v xml:space="preserve"> </v>
      </c>
      <c r="AN66" s="45" t="str">
        <f t="shared" si="16"/>
        <v xml:space="preserve"> </v>
      </c>
      <c r="AO66" s="45" t="str">
        <f t="shared" si="16"/>
        <v xml:space="preserve"> </v>
      </c>
      <c r="AP66" s="45" t="str">
        <f t="shared" si="16"/>
        <v xml:space="preserve"> </v>
      </c>
      <c r="AQ66" s="45" t="str">
        <f t="shared" si="16"/>
        <v xml:space="preserve"> </v>
      </c>
      <c r="AR66" s="45" t="str">
        <f t="shared" si="16"/>
        <v xml:space="preserve"> </v>
      </c>
      <c r="AS66" s="45" t="str">
        <f t="shared" si="16"/>
        <v xml:space="preserve"> </v>
      </c>
      <c r="AT66" s="45" t="str">
        <f t="shared" si="16"/>
        <v xml:space="preserve"> </v>
      </c>
      <c r="AU66" s="45" t="str">
        <f t="shared" si="16"/>
        <v xml:space="preserve"> </v>
      </c>
      <c r="AV66" s="45" t="str">
        <f t="shared" si="16"/>
        <v xml:space="preserve"> </v>
      </c>
      <c r="AW66" s="45" t="str">
        <f t="shared" si="16"/>
        <v xml:space="preserve"> </v>
      </c>
    </row>
    <row r="67" spans="1:49" ht="15.75" thickBot="1" x14ac:dyDescent="0.3">
      <c r="A67" s="43" t="s">
        <v>175</v>
      </c>
      <c r="B67" s="44" t="s">
        <v>176</v>
      </c>
      <c r="C67" s="45" t="str">
        <f>IF(C60&gt;20,"CRITICO"," ")</f>
        <v xml:space="preserve"> </v>
      </c>
      <c r="D67" s="45" t="str">
        <f t="shared" ref="D67:AW67" si="18">IF(D60&gt;20,"CRITICO"," ")</f>
        <v xml:space="preserve"> </v>
      </c>
      <c r="E67" s="45" t="str">
        <f t="shared" si="18"/>
        <v xml:space="preserve"> </v>
      </c>
      <c r="F67" s="45" t="str">
        <f t="shared" si="18"/>
        <v xml:space="preserve"> </v>
      </c>
      <c r="G67" s="45" t="str">
        <f t="shared" si="18"/>
        <v xml:space="preserve"> </v>
      </c>
      <c r="H67" s="45" t="str">
        <f t="shared" si="18"/>
        <v xml:space="preserve"> </v>
      </c>
      <c r="I67" s="45" t="str">
        <f t="shared" si="18"/>
        <v xml:space="preserve"> </v>
      </c>
      <c r="J67" s="45" t="str">
        <f t="shared" si="18"/>
        <v xml:space="preserve"> </v>
      </c>
      <c r="K67" s="45" t="str">
        <f t="shared" si="18"/>
        <v xml:space="preserve"> </v>
      </c>
      <c r="L67" s="45" t="str">
        <f t="shared" si="18"/>
        <v xml:space="preserve"> </v>
      </c>
      <c r="M67" s="45" t="str">
        <f t="shared" si="18"/>
        <v xml:space="preserve"> </v>
      </c>
      <c r="N67" s="45" t="str">
        <f t="shared" si="18"/>
        <v xml:space="preserve"> </v>
      </c>
      <c r="O67" s="45" t="str">
        <f t="shared" si="18"/>
        <v xml:space="preserve"> </v>
      </c>
      <c r="P67" s="45" t="str">
        <f t="shared" si="18"/>
        <v xml:space="preserve"> </v>
      </c>
      <c r="Q67" s="45" t="str">
        <f t="shared" si="18"/>
        <v xml:space="preserve"> </v>
      </c>
      <c r="R67" s="45" t="str">
        <f t="shared" si="18"/>
        <v xml:space="preserve"> </v>
      </c>
      <c r="S67" s="45" t="str">
        <f t="shared" si="18"/>
        <v xml:space="preserve"> </v>
      </c>
      <c r="T67" s="45" t="str">
        <f t="shared" si="18"/>
        <v xml:space="preserve"> </v>
      </c>
      <c r="U67" s="45" t="str">
        <f t="shared" si="18"/>
        <v xml:space="preserve"> </v>
      </c>
      <c r="V67" s="45" t="str">
        <f t="shared" si="18"/>
        <v xml:space="preserve"> </v>
      </c>
      <c r="W67" s="45" t="str">
        <f t="shared" si="18"/>
        <v xml:space="preserve"> </v>
      </c>
      <c r="X67" s="45" t="str">
        <f t="shared" si="18"/>
        <v xml:space="preserve"> </v>
      </c>
      <c r="Y67" s="45" t="str">
        <f t="shared" si="18"/>
        <v xml:space="preserve"> </v>
      </c>
      <c r="Z67" s="45" t="str">
        <f t="shared" si="18"/>
        <v xml:space="preserve"> </v>
      </c>
      <c r="AA67" s="45" t="str">
        <f t="shared" si="18"/>
        <v xml:space="preserve"> </v>
      </c>
      <c r="AB67" s="45" t="str">
        <f t="shared" si="18"/>
        <v xml:space="preserve"> </v>
      </c>
      <c r="AC67" s="153" t="str">
        <f t="shared" ref="AC67" si="19">IF(AC60&gt;20,"CRITICO"," ")</f>
        <v xml:space="preserve"> </v>
      </c>
      <c r="AD67" s="45" t="str">
        <f t="shared" si="18"/>
        <v xml:space="preserve"> </v>
      </c>
      <c r="AE67" s="45" t="str">
        <f t="shared" si="18"/>
        <v xml:space="preserve"> </v>
      </c>
      <c r="AF67" s="45" t="str">
        <f t="shared" si="18"/>
        <v xml:space="preserve"> </v>
      </c>
      <c r="AG67" s="45" t="str">
        <f t="shared" si="18"/>
        <v xml:space="preserve"> </v>
      </c>
      <c r="AH67" s="45" t="str">
        <f t="shared" si="18"/>
        <v xml:space="preserve"> </v>
      </c>
      <c r="AI67" s="45" t="str">
        <f t="shared" si="18"/>
        <v xml:space="preserve"> </v>
      </c>
      <c r="AJ67" s="45" t="str">
        <f t="shared" si="18"/>
        <v xml:space="preserve"> </v>
      </c>
      <c r="AK67" s="45" t="str">
        <f t="shared" si="18"/>
        <v xml:space="preserve"> </v>
      </c>
      <c r="AL67" s="45" t="str">
        <f t="shared" si="18"/>
        <v xml:space="preserve"> </v>
      </c>
      <c r="AM67" s="45" t="str">
        <f t="shared" si="18"/>
        <v xml:space="preserve"> </v>
      </c>
      <c r="AN67" s="45" t="str">
        <f t="shared" si="18"/>
        <v xml:space="preserve"> </v>
      </c>
      <c r="AO67" s="45" t="str">
        <f t="shared" si="18"/>
        <v xml:space="preserve"> </v>
      </c>
      <c r="AP67" s="45" t="str">
        <f t="shared" si="18"/>
        <v xml:space="preserve"> </v>
      </c>
      <c r="AQ67" s="45" t="str">
        <f t="shared" si="18"/>
        <v xml:space="preserve"> </v>
      </c>
      <c r="AR67" s="45" t="str">
        <f t="shared" si="18"/>
        <v xml:space="preserve"> </v>
      </c>
      <c r="AS67" s="45" t="str">
        <f t="shared" si="18"/>
        <v xml:space="preserve"> </v>
      </c>
      <c r="AT67" s="45" t="str">
        <f t="shared" si="18"/>
        <v xml:space="preserve"> </v>
      </c>
      <c r="AU67" s="45" t="str">
        <f t="shared" si="18"/>
        <v xml:space="preserve"> </v>
      </c>
      <c r="AV67" s="45" t="str">
        <f t="shared" si="18"/>
        <v xml:space="preserve"> </v>
      </c>
      <c r="AW67" s="45" t="str">
        <f t="shared" si="18"/>
        <v xml:space="preserve"> </v>
      </c>
    </row>
  </sheetData>
  <mergeCells count="19">
    <mergeCell ref="C30:AW31"/>
    <mergeCell ref="A30:B30"/>
    <mergeCell ref="A31:B31"/>
    <mergeCell ref="C62:AW62"/>
    <mergeCell ref="A22:B22"/>
    <mergeCell ref="C41:AW43"/>
    <mergeCell ref="C37:AW38"/>
    <mergeCell ref="A50:B50"/>
    <mergeCell ref="C50:AW50"/>
    <mergeCell ref="A56:B56"/>
    <mergeCell ref="A37:B38"/>
    <mergeCell ref="A41:B43"/>
    <mergeCell ref="A2:B2"/>
    <mergeCell ref="A11:B11"/>
    <mergeCell ref="A8:B8"/>
    <mergeCell ref="A28:B28"/>
    <mergeCell ref="C22:AW22"/>
    <mergeCell ref="A15:B15"/>
    <mergeCell ref="A19:B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RPCT</vt:lpstr>
      <vt:lpstr>Criteri valutazione rischio</vt:lpstr>
      <vt:lpstr>RPCT!Area_stampa</vt:lpstr>
      <vt:lpstr>RPCT!Titoli_stampa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Viel</dc:creator>
  <cp:lastModifiedBy>Stefano Viel</cp:lastModifiedBy>
  <cp:lastPrinted>2018-01-31T10:18:04Z</cp:lastPrinted>
  <dcterms:created xsi:type="dcterms:W3CDTF">2014-10-29T11:27:40Z</dcterms:created>
  <dcterms:modified xsi:type="dcterms:W3CDTF">2018-02-05T09:38:26Z</dcterms:modified>
</cp:coreProperties>
</file>